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Contract Mgt\Reporting\Proactive Quarterly over $10K\FY22\Q3\"/>
    </mc:Choice>
  </mc:AlternateContent>
  <xr:revisionPtr revIDLastSave="0" documentId="13_ncr:1_{6E401E33-0929-4A74-BBEC-63759895956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Q3 FY2021-2022" sheetId="1" r:id="rId1"/>
    <sheet name="DO NOT DELETE" sheetId="2" r:id="rId2"/>
  </sheets>
  <definedNames>
    <definedName name="_xlnm.Print_Area" localSheetId="0">'Q3 FY2021-2022'!$A$1:$M$37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37" i="1"/>
  <c r="F26" i="1"/>
  <c r="F25" i="1"/>
  <c r="F24" i="1"/>
  <c r="F23" i="1"/>
  <c r="F21" i="1"/>
  <c r="F20" i="1"/>
  <c r="F18" i="1"/>
</calcChain>
</file>

<file path=xl/sharedStrings.xml><?xml version="1.0" encoding="utf-8"?>
<sst xmlns="http://schemas.openxmlformats.org/spreadsheetml/2006/main" count="446" uniqueCount="200">
  <si>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</si>
  <si>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</si>
  <si>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</si>
  <si>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</si>
  <si>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</si>
  <si>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</si>
  <si>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</si>
  <si>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</si>
  <si>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</si>
  <si>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</si>
  <si>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</si>
  <si>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</si>
  <si>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</si>
  <si>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</si>
  <si>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</si>
  <si>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</si>
  <si>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</si>
  <si>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</si>
  <si>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</si>
  <si>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</si>
  <si>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</si>
  <si>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</si>
  <si>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</si>
  <si>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</si>
  <si>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</si>
  <si>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</si>
  <si>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</si>
  <si>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</si>
  <si>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</si>
  <si>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</si>
  <si>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</si>
  <si>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</si>
  <si>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</si>
  <si>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</si>
  <si>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</si>
  <si>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</si>
  <si>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</si>
  <si>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</si>
  <si>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</si>
  <si>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</si>
  <si>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</si>
  <si>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</si>
  <si>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</si>
  <si>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</si>
  <si>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</si>
  <si>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</si>
  <si>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</si>
  <si>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FY22 Q3</t>
  </si>
  <si>
    <t>Municipal Affairs</t>
  </si>
  <si>
    <t>51RS2202</t>
  </si>
  <si>
    <t>Local Government Services and Transfers</t>
  </si>
  <si>
    <t>LITTLE SHUSWAP INDIAN BAND</t>
  </si>
  <si>
    <t>C22LGD01</t>
  </si>
  <si>
    <t>R. L. MATTIUSSI ADVISORY SERVICES INC.</t>
  </si>
  <si>
    <t>Serve as a liaison officer between the Lytton Emergency Operation Centre (EOC) and EOC Policy Group to support Council and staff of the Village of Lytton</t>
  </si>
  <si>
    <t>Blind Bay Indigenous Negotiation Funding</t>
  </si>
  <si>
    <t>SCA22HER2</t>
  </si>
  <si>
    <t>FIRST PEOPLES' CULTURAL FOUNDATION</t>
  </si>
  <si>
    <t>SCA22HER1</t>
  </si>
  <si>
    <t>HERITAGE BC</t>
  </si>
  <si>
    <t>C22UEL06</t>
  </si>
  <si>
    <t>University Endowment Lands</t>
  </si>
  <si>
    <t>THE BRITISH COLUMBIA CORPS OF COMMISSIONAIRES</t>
  </si>
  <si>
    <t>C22PLB01</t>
  </si>
  <si>
    <t>COUNTING OPINIONS (SQUIRE) LTD.</t>
  </si>
  <si>
    <t>C22PARP01</t>
  </si>
  <si>
    <t>Policy and Legislation</t>
  </si>
  <si>
    <t>UDUTU LEARNING SYSTEMS INC.</t>
  </si>
  <si>
    <t>C22IPIB05</t>
  </si>
  <si>
    <t>Workforce and Immigration</t>
  </si>
  <si>
    <t>THE COLLEGE OF APPLIED BIOLOGY</t>
  </si>
  <si>
    <t>C22IPIB06</t>
  </si>
  <si>
    <t>COLLEGE OF DIETITIANS OF BRITISH COLUMBIA</t>
  </si>
  <si>
    <t>Program driver is commemoration, acknowledgment, &amp; the development. Project will be identified through a new application-based intake process that will be implemented in Fall of 2021.Intakes administered by First Peoples Cultural Foundation</t>
  </si>
  <si>
    <t>Provide Parking patrol and bylaw enforcement services</t>
  </si>
  <si>
    <t xml:space="preserve"> Public Library Statistics Collection and Reporting Systems - RFP22-PLB-01</t>
  </si>
  <si>
    <t>The client requires review of existing LMS training to refine and enhance existing materials.</t>
  </si>
  <si>
    <t>Project will contribute to the development of two new mandatory credentialing courses-reduce a knowledge gap and a potential barrier to credential recongnition for internationally-trained applied biology registrants.</t>
  </si>
  <si>
    <t>The project will benefit internationally trained dietitians by increase reliability,fairness &amp; efficiency of their online assessment by reviewing the format &amp; delivery of the assessment, updating the content of case studies &amp; cut-off scores</t>
  </si>
  <si>
    <t>Commemoration, acknowledgement and development of resilience</t>
  </si>
  <si>
    <t>ICIPIV0127</t>
  </si>
  <si>
    <t>GABRIOLA ISLAND COMMUNITY HALL ASSOCIATION</t>
  </si>
  <si>
    <t>Outdoor Community Gathering Space on Gabriola - LGIF</t>
  </si>
  <si>
    <t>ICIPIV0089</t>
  </si>
  <si>
    <t>UPPER SIMILKAMEEN INDIAN BAND</t>
  </si>
  <si>
    <t>Chuchuwayha Hall - LGIF - FED</t>
  </si>
  <si>
    <t>ICIPIG0233</t>
  </si>
  <si>
    <t>CAPITAL REGIONAL DISTRICT</t>
  </si>
  <si>
    <t>Magic Lake Estates Wastewater Upgrades - LGIF</t>
  </si>
  <si>
    <t>ICIPIG0235</t>
  </si>
  <si>
    <t>COWICHAN VALLEY REGIONAL DISTRICT</t>
  </si>
  <si>
    <t>Saltair Water Treatment Expansion Project - LGIF</t>
  </si>
  <si>
    <t>ICIPIV0256</t>
  </si>
  <si>
    <t>TSALALH DEVELOPMENT CORP.</t>
  </si>
  <si>
    <t>ICIPIG0224</t>
  </si>
  <si>
    <t>COLUMBIA SHUSWAP REGIONAL DISTRICT</t>
  </si>
  <si>
    <t>Tsalalh Alternative Mode of Transportation Project - LGIF - FED</t>
  </si>
  <si>
    <t>Scotch Creek Water - LGIF</t>
  </si>
  <si>
    <t>ICIPIG0225</t>
  </si>
  <si>
    <t>COMOX VALLEY REGIONAL DISTRICT</t>
  </si>
  <si>
    <t>ICIPIG0276</t>
  </si>
  <si>
    <t>THE CORPORATION OF THE CITY OF GRAND FORKS</t>
  </si>
  <si>
    <t>Denman Island Water Treatment Project - LGIF</t>
  </si>
  <si>
    <t>Stormwater System Management and Treatment Improvements - LGIF</t>
  </si>
  <si>
    <t>ICIPIG0210</t>
  </si>
  <si>
    <t>THE CORPORATION OF THE VILLAGE OF LUMBY</t>
  </si>
  <si>
    <t>Lumby Wastewater Treatment Facility Upgrades - LGIF</t>
  </si>
  <si>
    <t>C20LGD005</t>
  </si>
  <si>
    <t>C20UEL08</t>
  </si>
  <si>
    <t>LGD</t>
  </si>
  <si>
    <t xml:space="preserve">UEL </t>
  </si>
  <si>
    <t>Oakman, Debra</t>
  </si>
  <si>
    <t xml:space="preserve">Davey Tree Expert Co. of Canada Limited </t>
  </si>
  <si>
    <t>Facilitate discussions between the Village of Anmore and the Anmore Green Estates.</t>
  </si>
  <si>
    <t xml:space="preserve">Provide tree maintenance for UEL Public Lands </t>
  </si>
  <si>
    <t>C17CPSI01</t>
  </si>
  <si>
    <t>C17CPSI02</t>
  </si>
  <si>
    <t>C17CPSI03</t>
  </si>
  <si>
    <t>C17CPSI04</t>
  </si>
  <si>
    <t>C17CPSI05</t>
  </si>
  <si>
    <t>C17CPSI06</t>
  </si>
  <si>
    <t>C17CPSI07</t>
  </si>
  <si>
    <t>C17CPSI08</t>
  </si>
  <si>
    <t>Immigration Policy</t>
  </si>
  <si>
    <t>Imigration Policy</t>
  </si>
  <si>
    <t>Immigrant Services Society of British Columbia</t>
  </si>
  <si>
    <t>Back in Motion Rehab Inc</t>
  </si>
  <si>
    <t>Douglas College</t>
  </si>
  <si>
    <t>M.O.S.A.I.C. Multi-Lingual Orientaion Service Association for Immigrant Communities</t>
  </si>
  <si>
    <t>North Shore Multicultural Society</t>
  </si>
  <si>
    <t xml:space="preserve">Archway Community Services </t>
  </si>
  <si>
    <t>Inter-Cultural Association of Greater Victoria (ICA)</t>
  </si>
  <si>
    <t>Central Vancouver Island Multicultural Society</t>
  </si>
  <si>
    <t>July 1 2018</t>
  </si>
  <si>
    <t>July 1  2018</t>
  </si>
  <si>
    <t>October 1  2018</t>
  </si>
  <si>
    <t>C19SIS001</t>
  </si>
  <si>
    <t>C19SIS002</t>
  </si>
  <si>
    <t>C19SIS003</t>
  </si>
  <si>
    <t>C19SIS004</t>
  </si>
  <si>
    <t>C19SIS005</t>
  </si>
  <si>
    <t>C19SIS006</t>
  </si>
  <si>
    <t>C19SIS007</t>
  </si>
  <si>
    <t>C19SIS008</t>
  </si>
  <si>
    <t>C19SIS009</t>
  </si>
  <si>
    <t>C19SIS0010</t>
  </si>
  <si>
    <t>C19SIS0011</t>
  </si>
  <si>
    <t>C19SIS0012</t>
  </si>
  <si>
    <t>C19SIS0013</t>
  </si>
  <si>
    <t>C19SIS0014</t>
  </si>
  <si>
    <t>C19SIS0015A</t>
  </si>
  <si>
    <t>C19SIS0016</t>
  </si>
  <si>
    <t>C19SIS0017</t>
  </si>
  <si>
    <t>C19SIS0018</t>
  </si>
  <si>
    <t>C19SIS0020</t>
  </si>
  <si>
    <t>C19SIS0021</t>
  </si>
  <si>
    <t>C19SIS0022</t>
  </si>
  <si>
    <t>C19SIS0023</t>
  </si>
  <si>
    <t>C19SIS0024</t>
  </si>
  <si>
    <t>C19SIS0025</t>
  </si>
  <si>
    <t>C19SIS0026</t>
  </si>
  <si>
    <t>C19SIS0027</t>
  </si>
  <si>
    <t>C19SIS0028A</t>
  </si>
  <si>
    <t>C19SIS0029</t>
  </si>
  <si>
    <t>C19SIS0030</t>
  </si>
  <si>
    <t>C19SIS0031</t>
  </si>
  <si>
    <t>C19SIS0032</t>
  </si>
  <si>
    <t>C20CPSI09</t>
  </si>
  <si>
    <t>Immigration Policy &amp; Integration Branch</t>
  </si>
  <si>
    <t>Providing settlement, labour market services and language training</t>
  </si>
  <si>
    <t>Provides settlement, labour market services and language training</t>
  </si>
  <si>
    <t>Skilled Immigrants program to improve employment outcomes and benefit BC Labour Market</t>
  </si>
  <si>
    <t>C22AMSSA01</t>
  </si>
  <si>
    <t>Indirect services (e.g. professional development &amp; training) for the BC settlement sector.</t>
  </si>
  <si>
    <t>Capilano University</t>
  </si>
  <si>
    <t>Cariboo-Chilcotin Partners for Literacy Society</t>
  </si>
  <si>
    <t>Chilliwack Community Serivices</t>
  </si>
  <si>
    <t>Columbia Basin Alliance for Literacy</t>
  </si>
  <si>
    <t>Cowichan Valley Intercultural &amp; Immigrant Aid Society</t>
  </si>
  <si>
    <t>Diversecity Community Resources Society</t>
  </si>
  <si>
    <t>Hecate Strait Employment Development Society</t>
  </si>
  <si>
    <t>Immigrant &amp; Multicultural Services Society of Prince George</t>
  </si>
  <si>
    <t>Immigrant Services Society of BC</t>
  </si>
  <si>
    <t>Kamloops-Cariboo Regional Immigration Society</t>
  </si>
  <si>
    <t>Kelowna Community Resource Society</t>
  </si>
  <si>
    <t>Kitimat Community Services Society</t>
  </si>
  <si>
    <t>La Cooperative d'Immigration le Relais Francophone de la Colombie Britannique</t>
  </si>
  <si>
    <t>Little Mountain Neighbourhood House Society</t>
  </si>
  <si>
    <t>Multicultural &amp; Immigrant Association of North Vancouver Island</t>
  </si>
  <si>
    <t>Multicultural Helping House Society</t>
  </si>
  <si>
    <t>North Shore Multicultura Society</t>
  </si>
  <si>
    <t>Options Community Services Society</t>
  </si>
  <si>
    <t>Penticton and District Multicultural Society</t>
  </si>
  <si>
    <t>Progressive Inter-Cultural Community Services Society</t>
  </si>
  <si>
    <t>S.U.C.C.E.S.S.</t>
  </si>
  <si>
    <t>Skeena Diversity Society</t>
  </si>
  <si>
    <t>Smithers Community Services Association</t>
  </si>
  <si>
    <t>Vancouver Public Library</t>
  </si>
  <si>
    <t>Vernon and District Immigrant and Community Services Society</t>
  </si>
  <si>
    <t>Victoria Immigrant and Refugee Centre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</si>
</sst>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mmmm\ d\,\ yyyy;@"/>
    <numFmt numFmtId="165" formatCode="&quot;$&quot;#,##0.00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4" borderId="4" applyNumberFormat="0" applyFont="0" applyAlignment="0" applyProtection="0"/>
    <xf numFmtId="0" fontId="10" fillId="0" borderId="0"/>
  </cellStyleXfs>
  <cellXfs count="6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indent="9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7" xfId="0" applyFont="1" applyBorder="1" applyAlignment="1">
      <alignment horizontal="left" wrapText="1"/>
    </xf>
    <xf numFmtId="165" fontId="0" fillId="0" borderId="7" xfId="0" applyNumberFormat="1" applyFont="1" applyBorder="1" applyAlignment="1">
      <alignment horizontal="left"/>
    </xf>
    <xf numFmtId="0" fontId="0" fillId="0" borderId="7" xfId="0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0" fillId="0" borderId="8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165" fontId="9" fillId="5" borderId="10" xfId="0" applyNumberFormat="1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left"/>
    </xf>
    <xf numFmtId="164" fontId="0" fillId="0" borderId="10" xfId="0" applyNumberFormat="1" applyFont="1" applyBorder="1" applyAlignment="1">
      <alignment horizontal="left"/>
    </xf>
    <xf numFmtId="0" fontId="0" fillId="0" borderId="11" xfId="0" applyFont="1" applyBorder="1" applyAlignment="1">
      <alignment horizontal="left" wrapText="1"/>
    </xf>
    <xf numFmtId="165" fontId="9" fillId="5" borderId="7" xfId="0" applyNumberFormat="1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 wrapText="1"/>
    </xf>
    <xf numFmtId="165" fontId="9" fillId="5" borderId="13" xfId="0" applyNumberFormat="1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/>
    </xf>
    <xf numFmtId="164" fontId="0" fillId="0" borderId="13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 wrapText="1"/>
    </xf>
    <xf numFmtId="166" fontId="0" fillId="0" borderId="6" xfId="0" applyNumberFormat="1" applyFont="1" applyBorder="1" applyAlignment="1">
      <alignment horizontal="left" wrapText="1"/>
    </xf>
    <xf numFmtId="166" fontId="0" fillId="0" borderId="12" xfId="0" applyNumberFormat="1" applyFont="1" applyBorder="1" applyAlignment="1">
      <alignment horizontal="left" wrapText="1"/>
    </xf>
    <xf numFmtId="166" fontId="0" fillId="0" borderId="9" xfId="0" applyNumberFormat="1" applyFont="1" applyBorder="1" applyAlignment="1">
      <alignment horizontal="left" wrapText="1"/>
    </xf>
    <xf numFmtId="166" fontId="0" fillId="0" borderId="7" xfId="0" applyNumberFormat="1" applyFont="1" applyBorder="1" applyAlignment="1">
      <alignment horizontal="left" wrapText="1"/>
    </xf>
    <xf numFmtId="166" fontId="0" fillId="0" borderId="13" xfId="0" applyNumberFormat="1" applyFont="1" applyBorder="1" applyAlignment="1">
      <alignment horizontal="left" wrapText="1"/>
    </xf>
    <xf numFmtId="166" fontId="0" fillId="0" borderId="10" xfId="0" applyNumberFormat="1" applyFont="1" applyBorder="1" applyAlignment="1">
      <alignment horizontal="left" wrapText="1"/>
    </xf>
    <xf numFmtId="166" fontId="0" fillId="0" borderId="15" xfId="0" applyNumberFormat="1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165" fontId="9" fillId="5" borderId="16" xfId="0" applyNumberFormat="1" applyFont="1" applyFill="1" applyBorder="1" applyAlignment="1">
      <alignment horizontal="left" vertical="top" wrapText="1"/>
    </xf>
    <xf numFmtId="0" fontId="0" fillId="0" borderId="16" xfId="0" applyFont="1" applyBorder="1" applyAlignment="1">
      <alignment horizontal="left"/>
    </xf>
    <xf numFmtId="166" fontId="0" fillId="0" borderId="16" xfId="0" applyNumberFormat="1" applyFont="1" applyBorder="1" applyAlignment="1">
      <alignment horizontal="left" wrapText="1"/>
    </xf>
    <xf numFmtId="164" fontId="0" fillId="0" borderId="16" xfId="0" applyNumberFormat="1" applyFont="1" applyBorder="1" applyAlignment="1">
      <alignment horizontal="left"/>
    </xf>
    <xf numFmtId="0" fontId="0" fillId="0" borderId="17" xfId="0" applyFont="1" applyBorder="1" applyAlignment="1">
      <alignment horizontal="left" wrapText="1"/>
    </xf>
    <xf numFmtId="0" fontId="0" fillId="0" borderId="1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5" xfId="0" applyFont="1" applyFill="1" applyBorder="1" applyAlignment="1">
      <alignment horizontal="left" wrapText="1"/>
    </xf>
    <xf numFmtId="166" fontId="0" fillId="0" borderId="5" xfId="0" applyNumberFormat="1" applyFont="1" applyFill="1" applyBorder="1" applyAlignment="1">
      <alignment horizontal="left" wrapText="1"/>
    </xf>
    <xf numFmtId="0" fontId="0" fillId="0" borderId="5" xfId="1" applyFont="1" applyFill="1" applyBorder="1" applyAlignment="1">
      <alignment horizontal="left" wrapText="1"/>
    </xf>
    <xf numFmtId="0" fontId="9" fillId="0" borderId="5" xfId="2" applyFont="1" applyFill="1" applyBorder="1" applyAlignment="1">
      <alignment horizontal="left" wrapText="1"/>
    </xf>
    <xf numFmtId="164" fontId="0" fillId="0" borderId="5" xfId="0" applyNumberFormat="1" applyFont="1" applyFill="1" applyBorder="1" applyAlignment="1">
      <alignment horizontal="left" wrapText="1"/>
    </xf>
    <xf numFmtId="165" fontId="0" fillId="0" borderId="5" xfId="0" applyNumberFormat="1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/>
    </xf>
    <xf numFmtId="165" fontId="9" fillId="0" borderId="5" xfId="0" applyNumberFormat="1" applyFont="1" applyFill="1" applyBorder="1" applyAlignment="1">
      <alignment horizontal="left" wrapText="1"/>
    </xf>
    <xf numFmtId="166" fontId="0" fillId="0" borderId="5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3">
    <cellStyle name="Normal" xfId="0" builtinId="0"/>
    <cellStyle name="Normal 3" xfId="2" xr:uid="{9DDA0523-148F-46DB-94F6-4110D429B59C}"/>
    <cellStyle name="Note 2" xfId="1" xr:uid="{5361426D-301F-4A37-A8AD-22C1437370FB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1"/>
  <sheetViews>
    <sheetView tabSelected="1" view="pageLayout" topLeftCell="A61" zoomScale="70" zoomScaleNormal="100" zoomScaleSheetLayoutView="100" zoomScalePageLayoutView="70" workbookViewId="0">
      <selection activeCell="E43" sqref="E43"/>
    </sheetView>
  </sheetViews>
  <sheetFormatPr defaultRowHeight="14.4" x14ac:dyDescent="0.3"/>
  <cols>
    <col min="1" max="1" width="3.6640625" style="1" customWidth="1"/>
    <col min="2" max="2" width="21" style="1" customWidth="1"/>
    <col min="3" max="9" width="24.5546875" style="1" customWidth="1"/>
    <col min="10" max="10" width="38.33203125" style="1" customWidth="1"/>
    <col min="11" max="12" width="24.5546875" style="1" customWidth="1"/>
    <col min="13" max="13" width="36.6640625" style="1" customWidth="1"/>
  </cols>
  <sheetData>
    <row r="2" spans="1:13" ht="23.4" x14ac:dyDescent="0.45">
      <c r="B2" s="58" t="s">
        <v>8</v>
      </c>
      <c r="C2" s="58"/>
      <c r="D2" s="56" t="s">
        <v>48</v>
      </c>
      <c r="E2" s="56"/>
    </row>
    <row r="3" spans="1:13" ht="7.95" customHeight="1" x14ac:dyDescent="0.35">
      <c r="C3" s="3"/>
      <c r="D3" s="2"/>
    </row>
    <row r="4" spans="1:13" ht="23.4" x14ac:dyDescent="0.45">
      <c r="B4" s="58" t="s">
        <v>9</v>
      </c>
      <c r="C4" s="58"/>
      <c r="D4" s="57" t="s">
        <v>47</v>
      </c>
      <c r="E4" s="57"/>
    </row>
    <row r="5" spans="1:13" ht="15" thickBot="1" x14ac:dyDescent="0.35">
      <c r="D5" s="2"/>
    </row>
    <row r="6" spans="1:13" ht="45.6" customHeight="1" thickTop="1" x14ac:dyDescent="0.3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6" thickBot="1" x14ac:dyDescent="0.3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44</v>
      </c>
      <c r="J7" s="12" t="s">
        <v>22</v>
      </c>
      <c r="K7" s="8" t="s">
        <v>5</v>
      </c>
      <c r="L7" s="12" t="s">
        <v>45</v>
      </c>
      <c r="M7" s="8" t="s">
        <v>39</v>
      </c>
    </row>
    <row r="8" spans="1:13" ht="15.6" thickTop="1" thickBot="1" x14ac:dyDescent="0.35">
      <c r="B8" s="9"/>
      <c r="J8" s="13"/>
      <c r="K8" s="10"/>
      <c r="L8" s="10"/>
      <c r="M8" s="14"/>
    </row>
    <row r="9" spans="1:13" ht="29.4" thickBot="1" x14ac:dyDescent="0.35">
      <c r="B9" s="31">
        <v>44438</v>
      </c>
      <c r="C9" s="15" t="s">
        <v>49</v>
      </c>
      <c r="D9" s="15" t="s">
        <v>50</v>
      </c>
      <c r="E9" s="15" t="s">
        <v>51</v>
      </c>
      <c r="F9" s="16">
        <v>50000</v>
      </c>
      <c r="G9" s="17"/>
      <c r="H9" s="17"/>
      <c r="I9" s="17" t="s">
        <v>43</v>
      </c>
      <c r="J9" s="15" t="s">
        <v>55</v>
      </c>
      <c r="K9" s="34">
        <v>44650</v>
      </c>
      <c r="L9" s="18"/>
      <c r="M9" s="19" t="s">
        <v>24</v>
      </c>
    </row>
    <row r="10" spans="1:13" ht="58.2" thickBot="1" x14ac:dyDescent="0.35">
      <c r="B10" s="31">
        <v>44449</v>
      </c>
      <c r="C10" s="15" t="s">
        <v>52</v>
      </c>
      <c r="D10" s="15" t="s">
        <v>50</v>
      </c>
      <c r="E10" s="15" t="s">
        <v>53</v>
      </c>
      <c r="F10" s="16">
        <v>40000</v>
      </c>
      <c r="G10" s="17"/>
      <c r="H10" s="17"/>
      <c r="I10" s="17" t="s">
        <v>40</v>
      </c>
      <c r="J10" s="15" t="s">
        <v>54</v>
      </c>
      <c r="K10" s="34">
        <v>44651</v>
      </c>
      <c r="L10" s="18"/>
      <c r="M10" s="19" t="s">
        <v>46</v>
      </c>
    </row>
    <row r="11" spans="1:13" ht="43.8" thickBot="1" x14ac:dyDescent="0.35">
      <c r="B11" s="31">
        <v>44470</v>
      </c>
      <c r="C11" s="15" t="s">
        <v>56</v>
      </c>
      <c r="D11" s="15" t="s">
        <v>50</v>
      </c>
      <c r="E11" s="15" t="s">
        <v>57</v>
      </c>
      <c r="F11" s="25">
        <v>7500000</v>
      </c>
      <c r="G11" s="17"/>
      <c r="H11" s="17"/>
      <c r="I11" s="17" t="s">
        <v>43</v>
      </c>
      <c r="J11" s="15" t="s">
        <v>79</v>
      </c>
      <c r="K11" s="34">
        <v>44651</v>
      </c>
      <c r="L11" s="18"/>
      <c r="M11" s="19" t="s">
        <v>46</v>
      </c>
    </row>
    <row r="12" spans="1:13" ht="101.4" thickBot="1" x14ac:dyDescent="0.35">
      <c r="B12" s="32">
        <v>44470</v>
      </c>
      <c r="C12" s="26" t="s">
        <v>58</v>
      </c>
      <c r="D12" s="26" t="s">
        <v>50</v>
      </c>
      <c r="E12" s="26" t="s">
        <v>59</v>
      </c>
      <c r="F12" s="27">
        <v>10000000</v>
      </c>
      <c r="G12" s="28"/>
      <c r="H12" s="28"/>
      <c r="I12" s="28" t="s">
        <v>43</v>
      </c>
      <c r="J12" s="26" t="s">
        <v>73</v>
      </c>
      <c r="K12" s="35">
        <v>44651</v>
      </c>
      <c r="L12" s="29"/>
      <c r="M12" s="30" t="s">
        <v>46</v>
      </c>
    </row>
    <row r="13" spans="1:13" ht="43.8" thickBot="1" x14ac:dyDescent="0.35">
      <c r="B13" s="33">
        <v>44470</v>
      </c>
      <c r="C13" s="20" t="s">
        <v>60</v>
      </c>
      <c r="D13" s="20" t="s">
        <v>61</v>
      </c>
      <c r="E13" s="20" t="s">
        <v>62</v>
      </c>
      <c r="F13" s="21">
        <v>117500</v>
      </c>
      <c r="G13" s="22"/>
      <c r="H13" s="22"/>
      <c r="I13" s="22" t="s">
        <v>40</v>
      </c>
      <c r="J13" s="20" t="s">
        <v>74</v>
      </c>
      <c r="K13" s="36">
        <v>45199</v>
      </c>
      <c r="L13" s="23"/>
      <c r="M13" s="24" t="s">
        <v>23</v>
      </c>
    </row>
    <row r="14" spans="1:13" ht="29.4" thickBot="1" x14ac:dyDescent="0.35">
      <c r="B14" s="33">
        <v>44501</v>
      </c>
      <c r="C14" s="20" t="s">
        <v>63</v>
      </c>
      <c r="D14" s="20" t="s">
        <v>50</v>
      </c>
      <c r="E14" s="20" t="s">
        <v>64</v>
      </c>
      <c r="F14" s="21">
        <v>37400</v>
      </c>
      <c r="G14" s="22"/>
      <c r="H14" s="22"/>
      <c r="I14" s="22" t="s">
        <v>42</v>
      </c>
      <c r="J14" s="20" t="s">
        <v>75</v>
      </c>
      <c r="K14" s="36">
        <v>45231</v>
      </c>
      <c r="L14" s="23"/>
      <c r="M14" s="24" t="s">
        <v>23</v>
      </c>
    </row>
    <row r="15" spans="1:13" ht="43.8" thickBot="1" x14ac:dyDescent="0.35">
      <c r="B15" s="33">
        <v>44501</v>
      </c>
      <c r="C15" s="20" t="s">
        <v>65</v>
      </c>
      <c r="D15" s="20" t="s">
        <v>66</v>
      </c>
      <c r="E15" s="20" t="s">
        <v>67</v>
      </c>
      <c r="F15" s="21">
        <v>15000</v>
      </c>
      <c r="G15" s="22"/>
      <c r="H15" s="22"/>
      <c r="I15" s="22" t="s">
        <v>42</v>
      </c>
      <c r="J15" s="20" t="s">
        <v>76</v>
      </c>
      <c r="K15" s="36">
        <v>44865</v>
      </c>
      <c r="L15" s="23"/>
      <c r="M15" s="24" t="s">
        <v>36</v>
      </c>
    </row>
    <row r="16" spans="1:13" ht="87" thickBot="1" x14ac:dyDescent="0.35">
      <c r="B16" s="33">
        <v>44501</v>
      </c>
      <c r="C16" s="20" t="s">
        <v>68</v>
      </c>
      <c r="D16" s="20" t="s">
        <v>69</v>
      </c>
      <c r="E16" s="20" t="s">
        <v>70</v>
      </c>
      <c r="F16" s="21">
        <v>40000</v>
      </c>
      <c r="G16" s="22"/>
      <c r="H16" s="22"/>
      <c r="I16" s="22" t="s">
        <v>43</v>
      </c>
      <c r="J16" s="20" t="s">
        <v>77</v>
      </c>
      <c r="K16" s="36">
        <v>44651</v>
      </c>
      <c r="L16" s="23"/>
      <c r="M16" s="24" t="s">
        <v>33</v>
      </c>
    </row>
    <row r="17" spans="2:13" ht="87" thickBot="1" x14ac:dyDescent="0.35">
      <c r="B17" s="37">
        <v>44510</v>
      </c>
      <c r="C17" s="38" t="s">
        <v>71</v>
      </c>
      <c r="D17" s="38" t="s">
        <v>69</v>
      </c>
      <c r="E17" s="38" t="s">
        <v>72</v>
      </c>
      <c r="F17" s="39">
        <v>15000</v>
      </c>
      <c r="G17" s="40"/>
      <c r="H17" s="40"/>
      <c r="I17" s="40" t="s">
        <v>43</v>
      </c>
      <c r="J17" s="38" t="s">
        <v>78</v>
      </c>
      <c r="K17" s="41">
        <v>44651</v>
      </c>
      <c r="L17" s="42"/>
      <c r="M17" s="43" t="s">
        <v>33</v>
      </c>
    </row>
    <row r="18" spans="2:13" ht="43.8" thickBot="1" x14ac:dyDescent="0.35">
      <c r="B18" s="31">
        <v>44320</v>
      </c>
      <c r="C18" s="15" t="s">
        <v>80</v>
      </c>
      <c r="D18" s="15" t="s">
        <v>50</v>
      </c>
      <c r="E18" s="15" t="s">
        <v>81</v>
      </c>
      <c r="F18" s="25">
        <f>50831+203324</f>
        <v>254155</v>
      </c>
      <c r="G18" s="17"/>
      <c r="H18" s="17"/>
      <c r="I18" s="17" t="s">
        <v>43</v>
      </c>
      <c r="J18" s="15" t="s">
        <v>82</v>
      </c>
      <c r="K18" s="34">
        <v>45657</v>
      </c>
      <c r="L18" s="18"/>
      <c r="M18" s="45" t="s">
        <v>23</v>
      </c>
    </row>
    <row r="19" spans="2:13" ht="29.4" thickBot="1" x14ac:dyDescent="0.35">
      <c r="B19" s="31">
        <v>44337</v>
      </c>
      <c r="C19" s="15" t="s">
        <v>83</v>
      </c>
      <c r="D19" s="15" t="s">
        <v>50</v>
      </c>
      <c r="E19" s="15" t="s">
        <v>84</v>
      </c>
      <c r="F19" s="25">
        <v>1504670</v>
      </c>
      <c r="G19" s="17"/>
      <c r="H19" s="17"/>
      <c r="I19" s="17" t="s">
        <v>43</v>
      </c>
      <c r="J19" s="15" t="s">
        <v>85</v>
      </c>
      <c r="K19" s="34">
        <v>45291</v>
      </c>
      <c r="L19" s="18"/>
      <c r="M19" s="45" t="s">
        <v>23</v>
      </c>
    </row>
    <row r="20" spans="2:13" ht="29.4" thickBot="1" x14ac:dyDescent="0.35">
      <c r="B20" s="32">
        <v>44361</v>
      </c>
      <c r="C20" s="26" t="s">
        <v>86</v>
      </c>
      <c r="D20" s="26" t="s">
        <v>50</v>
      </c>
      <c r="E20" s="26" t="s">
        <v>87</v>
      </c>
      <c r="F20" s="27">
        <f>2569526+3083740</f>
        <v>5653266</v>
      </c>
      <c r="G20" s="28"/>
      <c r="H20" s="28"/>
      <c r="I20" s="28" t="s">
        <v>43</v>
      </c>
      <c r="J20" s="26" t="s">
        <v>88</v>
      </c>
      <c r="K20" s="35">
        <v>46112</v>
      </c>
      <c r="L20" s="29"/>
      <c r="M20" s="46" t="s">
        <v>23</v>
      </c>
    </row>
    <row r="21" spans="2:13" ht="29.4" thickBot="1" x14ac:dyDescent="0.35">
      <c r="B21" s="32">
        <v>44361</v>
      </c>
      <c r="C21" s="26" t="s">
        <v>89</v>
      </c>
      <c r="D21" s="26" t="s">
        <v>50</v>
      </c>
      <c r="E21" s="26" t="s">
        <v>90</v>
      </c>
      <c r="F21" s="27">
        <f>2142400+1785154</f>
        <v>3927554</v>
      </c>
      <c r="G21" s="28"/>
      <c r="H21" s="28"/>
      <c r="I21" s="28" t="s">
        <v>43</v>
      </c>
      <c r="J21" s="26" t="s">
        <v>91</v>
      </c>
      <c r="K21" s="35">
        <v>46112</v>
      </c>
      <c r="L21" s="29"/>
      <c r="M21" s="46" t="s">
        <v>23</v>
      </c>
    </row>
    <row r="22" spans="2:13" ht="29.4" thickBot="1" x14ac:dyDescent="0.35">
      <c r="B22" s="32">
        <v>44397</v>
      </c>
      <c r="C22" s="26" t="s">
        <v>92</v>
      </c>
      <c r="D22" s="26" t="s">
        <v>50</v>
      </c>
      <c r="E22" s="26" t="s">
        <v>93</v>
      </c>
      <c r="F22" s="27">
        <v>366763</v>
      </c>
      <c r="G22" s="28"/>
      <c r="H22" s="28"/>
      <c r="I22" s="28" t="s">
        <v>43</v>
      </c>
      <c r="J22" s="26" t="s">
        <v>96</v>
      </c>
      <c r="K22" s="35">
        <v>45657</v>
      </c>
      <c r="L22" s="29"/>
      <c r="M22" s="46" t="s">
        <v>23</v>
      </c>
    </row>
    <row r="23" spans="2:13" ht="29.4" thickBot="1" x14ac:dyDescent="0.35">
      <c r="B23" s="33">
        <v>44397</v>
      </c>
      <c r="C23" s="20" t="s">
        <v>94</v>
      </c>
      <c r="D23" s="20" t="s">
        <v>50</v>
      </c>
      <c r="E23" s="20" t="s">
        <v>95</v>
      </c>
      <c r="F23" s="21">
        <f>1280000+1066560</f>
        <v>2346560</v>
      </c>
      <c r="G23" s="22"/>
      <c r="H23" s="22"/>
      <c r="I23" s="22" t="s">
        <v>43</v>
      </c>
      <c r="J23" s="20" t="s">
        <v>97</v>
      </c>
      <c r="K23" s="36">
        <v>46112</v>
      </c>
      <c r="L23" s="23"/>
      <c r="M23" s="44" t="s">
        <v>23</v>
      </c>
    </row>
    <row r="24" spans="2:13" ht="29.4" thickBot="1" x14ac:dyDescent="0.35">
      <c r="B24" s="33">
        <v>44414</v>
      </c>
      <c r="C24" s="20" t="s">
        <v>98</v>
      </c>
      <c r="D24" s="20" t="s">
        <v>50</v>
      </c>
      <c r="E24" s="20" t="s">
        <v>99</v>
      </c>
      <c r="F24" s="21">
        <f>798000+664933</f>
        <v>1462933</v>
      </c>
      <c r="G24" s="22"/>
      <c r="H24" s="22"/>
      <c r="I24" s="22" t="s">
        <v>43</v>
      </c>
      <c r="J24" s="20" t="s">
        <v>102</v>
      </c>
      <c r="K24" s="36">
        <v>46112</v>
      </c>
      <c r="L24" s="23"/>
      <c r="M24" s="44" t="s">
        <v>23</v>
      </c>
    </row>
    <row r="25" spans="2:13" ht="29.4" thickBot="1" x14ac:dyDescent="0.35">
      <c r="B25" s="33">
        <v>44414</v>
      </c>
      <c r="C25" s="20" t="s">
        <v>100</v>
      </c>
      <c r="D25" s="20" t="s">
        <v>50</v>
      </c>
      <c r="E25" s="20" t="s">
        <v>101</v>
      </c>
      <c r="F25" s="21">
        <f>1859732+1549621</f>
        <v>3409353</v>
      </c>
      <c r="G25" s="22"/>
      <c r="H25" s="22"/>
      <c r="I25" s="22" t="s">
        <v>43</v>
      </c>
      <c r="J25" s="20" t="s">
        <v>103</v>
      </c>
      <c r="K25" s="36">
        <v>46112</v>
      </c>
      <c r="L25" s="23"/>
      <c r="M25" s="44" t="s">
        <v>23</v>
      </c>
    </row>
    <row r="26" spans="2:13" ht="29.4" thickBot="1" x14ac:dyDescent="0.35">
      <c r="B26" s="33">
        <v>44414</v>
      </c>
      <c r="C26" s="20" t="s">
        <v>104</v>
      </c>
      <c r="D26" s="20" t="s">
        <v>50</v>
      </c>
      <c r="E26" s="20" t="s">
        <v>105</v>
      </c>
      <c r="F26" s="21">
        <f>3626304+4352000</f>
        <v>7978304</v>
      </c>
      <c r="G26" s="22"/>
      <c r="H26" s="22"/>
      <c r="I26" s="22" t="s">
        <v>43</v>
      </c>
      <c r="J26" s="20" t="s">
        <v>106</v>
      </c>
      <c r="K26" s="36">
        <v>46112</v>
      </c>
      <c r="L26" s="23"/>
      <c r="M26" s="44" t="s">
        <v>23</v>
      </c>
    </row>
    <row r="27" spans="2:13" x14ac:dyDescent="0.3">
      <c r="B27" s="10"/>
      <c r="K27" s="10"/>
      <c r="L27" s="10"/>
    </row>
    <row r="28" spans="2:13" x14ac:dyDescent="0.3">
      <c r="B28" s="10"/>
      <c r="K28" s="10"/>
      <c r="L28" s="10"/>
    </row>
    <row r="29" spans="2:13" ht="43.2" x14ac:dyDescent="0.3">
      <c r="B29" s="48">
        <v>43739</v>
      </c>
      <c r="C29" s="47" t="s">
        <v>107</v>
      </c>
      <c r="D29" s="47" t="s">
        <v>109</v>
      </c>
      <c r="E29" s="47" t="s">
        <v>111</v>
      </c>
      <c r="F29" s="52">
        <v>65000</v>
      </c>
      <c r="G29" s="52">
        <v>10000</v>
      </c>
      <c r="H29" s="52">
        <v>95000</v>
      </c>
      <c r="I29" s="47" t="s">
        <v>41</v>
      </c>
      <c r="J29" s="47" t="s">
        <v>113</v>
      </c>
      <c r="K29" s="51">
        <v>44651</v>
      </c>
      <c r="L29" s="51"/>
      <c r="M29" s="47" t="s">
        <v>46</v>
      </c>
    </row>
    <row r="30" spans="2:13" ht="28.8" x14ac:dyDescent="0.3">
      <c r="B30" s="48">
        <v>43678</v>
      </c>
      <c r="C30" s="47" t="s">
        <v>108</v>
      </c>
      <c r="D30" s="47" t="s">
        <v>110</v>
      </c>
      <c r="E30" s="47" t="s">
        <v>112</v>
      </c>
      <c r="F30" s="52">
        <v>100000</v>
      </c>
      <c r="G30" s="52">
        <v>20000</v>
      </c>
      <c r="H30" s="52">
        <v>240000</v>
      </c>
      <c r="I30" s="47" t="s">
        <v>40</v>
      </c>
      <c r="J30" s="47" t="s">
        <v>114</v>
      </c>
      <c r="K30" s="51">
        <v>44774</v>
      </c>
      <c r="L30" s="51"/>
      <c r="M30" s="47" t="s">
        <v>23</v>
      </c>
    </row>
    <row r="31" spans="2:13" ht="28.8" x14ac:dyDescent="0.3">
      <c r="B31" s="48">
        <v>42738</v>
      </c>
      <c r="C31" s="47" t="s">
        <v>115</v>
      </c>
      <c r="D31" s="47" t="s">
        <v>123</v>
      </c>
      <c r="E31" s="47" t="s">
        <v>125</v>
      </c>
      <c r="F31" s="52">
        <v>4385079</v>
      </c>
      <c r="G31" s="52">
        <v>21522</v>
      </c>
      <c r="H31" s="52">
        <v>8170278.4000000004</v>
      </c>
      <c r="I31" s="47" t="s">
        <v>43</v>
      </c>
      <c r="J31" s="47" t="s">
        <v>125</v>
      </c>
      <c r="K31" s="51">
        <v>44651</v>
      </c>
      <c r="L31" s="51"/>
      <c r="M31" s="47" t="s">
        <v>23</v>
      </c>
    </row>
    <row r="32" spans="2:13" ht="28.8" x14ac:dyDescent="0.3">
      <c r="B32" s="48">
        <v>42738</v>
      </c>
      <c r="C32" s="47" t="s">
        <v>116</v>
      </c>
      <c r="D32" s="47" t="s">
        <v>123</v>
      </c>
      <c r="E32" s="49" t="s">
        <v>126</v>
      </c>
      <c r="F32" s="52">
        <v>926764</v>
      </c>
      <c r="G32" s="52">
        <v>5561</v>
      </c>
      <c r="H32" s="52">
        <v>2783067.69</v>
      </c>
      <c r="I32" s="47" t="s">
        <v>43</v>
      </c>
      <c r="J32" s="49" t="s">
        <v>126</v>
      </c>
      <c r="K32" s="51">
        <v>44651</v>
      </c>
      <c r="L32" s="51"/>
      <c r="M32" s="47" t="s">
        <v>23</v>
      </c>
    </row>
    <row r="33" spans="2:13" ht="28.8" x14ac:dyDescent="0.3">
      <c r="B33" s="48">
        <v>42738</v>
      </c>
      <c r="C33" s="47" t="s">
        <v>117</v>
      </c>
      <c r="D33" s="47" t="s">
        <v>123</v>
      </c>
      <c r="E33" s="47" t="s">
        <v>127</v>
      </c>
      <c r="F33" s="52">
        <v>2579580</v>
      </c>
      <c r="G33" s="52">
        <v>28025</v>
      </c>
      <c r="H33" s="52">
        <v>8068523.5300000003</v>
      </c>
      <c r="I33" s="47" t="s">
        <v>43</v>
      </c>
      <c r="J33" s="47" t="s">
        <v>127</v>
      </c>
      <c r="K33" s="51">
        <v>44651</v>
      </c>
      <c r="L33" s="51"/>
      <c r="M33" s="47" t="s">
        <v>23</v>
      </c>
    </row>
    <row r="34" spans="2:13" ht="57.6" x14ac:dyDescent="0.3">
      <c r="B34" s="48">
        <v>42738</v>
      </c>
      <c r="C34" s="47" t="s">
        <v>118</v>
      </c>
      <c r="D34" s="47" t="s">
        <v>123</v>
      </c>
      <c r="E34" s="47" t="s">
        <v>128</v>
      </c>
      <c r="F34" s="52">
        <v>1435091</v>
      </c>
      <c r="G34" s="52">
        <v>11740</v>
      </c>
      <c r="H34" s="52">
        <v>3786344.41</v>
      </c>
      <c r="I34" s="47" t="s">
        <v>43</v>
      </c>
      <c r="J34" s="47" t="s">
        <v>128</v>
      </c>
      <c r="K34" s="51">
        <v>44651</v>
      </c>
      <c r="L34" s="51"/>
      <c r="M34" s="47" t="s">
        <v>23</v>
      </c>
    </row>
    <row r="35" spans="2:13" ht="28.8" x14ac:dyDescent="0.3">
      <c r="B35" s="48">
        <v>42738</v>
      </c>
      <c r="C35" s="47" t="s">
        <v>119</v>
      </c>
      <c r="D35" s="47" t="s">
        <v>124</v>
      </c>
      <c r="E35" s="47" t="s">
        <v>129</v>
      </c>
      <c r="F35" s="52">
        <v>111774</v>
      </c>
      <c r="G35" s="52">
        <v>1199</v>
      </c>
      <c r="H35" s="52">
        <v>559361.21</v>
      </c>
      <c r="I35" s="47" t="s">
        <v>43</v>
      </c>
      <c r="J35" s="47" t="s">
        <v>129</v>
      </c>
      <c r="K35" s="51">
        <v>44651</v>
      </c>
      <c r="L35" s="51"/>
      <c r="M35" s="47" t="s">
        <v>23</v>
      </c>
    </row>
    <row r="36" spans="2:13" ht="28.8" x14ac:dyDescent="0.3">
      <c r="B36" s="48">
        <v>42738</v>
      </c>
      <c r="C36" s="47" t="s">
        <v>120</v>
      </c>
      <c r="D36" s="47" t="s">
        <v>123</v>
      </c>
      <c r="E36" s="47" t="s">
        <v>130</v>
      </c>
      <c r="F36" s="52">
        <v>111774</v>
      </c>
      <c r="G36" s="52">
        <v>518</v>
      </c>
      <c r="H36" s="52">
        <v>268634.12</v>
      </c>
      <c r="I36" s="47" t="s">
        <v>43</v>
      </c>
      <c r="J36" s="47" t="s">
        <v>130</v>
      </c>
      <c r="K36" s="51">
        <v>44651</v>
      </c>
      <c r="L36" s="51"/>
      <c r="M36" s="47" t="s">
        <v>23</v>
      </c>
    </row>
    <row r="37" spans="2:13" ht="28.8" x14ac:dyDescent="0.3">
      <c r="B37" s="48">
        <v>42738</v>
      </c>
      <c r="C37" s="47" t="s">
        <v>121</v>
      </c>
      <c r="D37" s="47" t="s">
        <v>123</v>
      </c>
      <c r="E37" s="47" t="s">
        <v>131</v>
      </c>
      <c r="F37" s="52">
        <v>111774</v>
      </c>
      <c r="G37" s="52">
        <v>651</v>
      </c>
      <c r="H37" s="52">
        <f>316293.31+650.93</f>
        <v>316944.24</v>
      </c>
      <c r="I37" s="47" t="s">
        <v>43</v>
      </c>
      <c r="J37" s="47" t="s">
        <v>131</v>
      </c>
      <c r="K37" s="51">
        <v>44651</v>
      </c>
      <c r="L37" s="51"/>
      <c r="M37" s="47" t="s">
        <v>23</v>
      </c>
    </row>
    <row r="38" spans="2:13" ht="28.8" x14ac:dyDescent="0.3">
      <c r="B38" s="48">
        <v>42738</v>
      </c>
      <c r="C38" s="47" t="s">
        <v>122</v>
      </c>
      <c r="D38" s="47" t="s">
        <v>123</v>
      </c>
      <c r="E38" s="47" t="s">
        <v>132</v>
      </c>
      <c r="F38" s="52">
        <v>55887</v>
      </c>
      <c r="G38" s="52">
        <v>852</v>
      </c>
      <c r="H38" s="52">
        <v>367843.34</v>
      </c>
      <c r="I38" s="47" t="s">
        <v>43</v>
      </c>
      <c r="J38" s="47" t="s">
        <v>132</v>
      </c>
      <c r="K38" s="51">
        <v>44651</v>
      </c>
      <c r="L38" s="51"/>
      <c r="M38" s="47" t="s">
        <v>23</v>
      </c>
    </row>
    <row r="39" spans="2:13" ht="28.8" x14ac:dyDescent="0.3">
      <c r="B39" s="48" t="s">
        <v>133</v>
      </c>
      <c r="C39" s="47" t="s">
        <v>136</v>
      </c>
      <c r="D39" s="47" t="s">
        <v>168</v>
      </c>
      <c r="E39" s="59" t="s">
        <v>130</v>
      </c>
      <c r="F39" s="52">
        <v>797500</v>
      </c>
      <c r="G39" s="52">
        <v>328188</v>
      </c>
      <c r="H39" s="52">
        <v>1501003.39</v>
      </c>
      <c r="I39" s="47" t="s">
        <v>43</v>
      </c>
      <c r="J39" s="47" t="s">
        <v>169</v>
      </c>
      <c r="K39" s="48">
        <v>45016</v>
      </c>
      <c r="L39" s="47"/>
      <c r="M39" s="47" t="s">
        <v>23</v>
      </c>
    </row>
    <row r="40" spans="2:13" ht="28.8" x14ac:dyDescent="0.3">
      <c r="B40" s="48" t="s">
        <v>133</v>
      </c>
      <c r="C40" s="47" t="s">
        <v>137</v>
      </c>
      <c r="D40" s="47" t="s">
        <v>168</v>
      </c>
      <c r="E40" s="59" t="s">
        <v>174</v>
      </c>
      <c r="F40" s="52">
        <v>330000</v>
      </c>
      <c r="G40" s="52">
        <v>136076</v>
      </c>
      <c r="H40" s="52">
        <v>618267.53</v>
      </c>
      <c r="I40" s="47" t="s">
        <v>43</v>
      </c>
      <c r="J40" s="47" t="s">
        <v>169</v>
      </c>
      <c r="K40" s="48">
        <v>45016</v>
      </c>
      <c r="L40" s="47"/>
      <c r="M40" s="47" t="s">
        <v>23</v>
      </c>
    </row>
    <row r="41" spans="2:13" ht="28.8" x14ac:dyDescent="0.3">
      <c r="B41" s="48" t="s">
        <v>133</v>
      </c>
      <c r="C41" s="47" t="s">
        <v>138</v>
      </c>
      <c r="D41" s="47" t="s">
        <v>168</v>
      </c>
      <c r="E41" s="59" t="s">
        <v>175</v>
      </c>
      <c r="F41" s="52">
        <v>151250</v>
      </c>
      <c r="G41" s="52">
        <v>62243</v>
      </c>
      <c r="H41" s="52">
        <v>282896</v>
      </c>
      <c r="I41" s="47" t="s">
        <v>43</v>
      </c>
      <c r="J41" s="47" t="s">
        <v>169</v>
      </c>
      <c r="K41" s="48">
        <v>45016</v>
      </c>
      <c r="L41" s="47"/>
      <c r="M41" s="47" t="s">
        <v>23</v>
      </c>
    </row>
    <row r="42" spans="2:13" ht="28.8" x14ac:dyDescent="0.3">
      <c r="B42" s="48" t="s">
        <v>133</v>
      </c>
      <c r="C42" s="47" t="s">
        <v>139</v>
      </c>
      <c r="D42" s="47" t="s">
        <v>168</v>
      </c>
      <c r="E42" s="59" t="s">
        <v>132</v>
      </c>
      <c r="F42" s="52">
        <v>151250</v>
      </c>
      <c r="G42" s="52">
        <v>135802</v>
      </c>
      <c r="H42" s="52">
        <v>617227.63</v>
      </c>
      <c r="I42" s="47" t="s">
        <v>43</v>
      </c>
      <c r="J42" s="47" t="s">
        <v>169</v>
      </c>
      <c r="K42" s="48">
        <v>45016</v>
      </c>
      <c r="L42" s="47"/>
      <c r="M42" s="47" t="s">
        <v>23</v>
      </c>
    </row>
    <row r="43" spans="2:13" ht="28.8" x14ac:dyDescent="0.3">
      <c r="B43" s="48" t="s">
        <v>133</v>
      </c>
      <c r="C43" s="47" t="s">
        <v>140</v>
      </c>
      <c r="D43" s="47" t="s">
        <v>168</v>
      </c>
      <c r="E43" s="59" t="s">
        <v>176</v>
      </c>
      <c r="F43" s="52">
        <v>275000</v>
      </c>
      <c r="G43" s="52">
        <v>119142</v>
      </c>
      <c r="H43" s="52">
        <v>573669.01</v>
      </c>
      <c r="I43" s="47" t="s">
        <v>43</v>
      </c>
      <c r="J43" s="47" t="s">
        <v>169</v>
      </c>
      <c r="K43" s="48">
        <v>45016</v>
      </c>
      <c r="L43" s="47"/>
      <c r="M43" s="47" t="s">
        <v>23</v>
      </c>
    </row>
    <row r="44" spans="2:13" ht="28.8" x14ac:dyDescent="0.3">
      <c r="B44" s="48" t="s">
        <v>133</v>
      </c>
      <c r="C44" s="47" t="s">
        <v>141</v>
      </c>
      <c r="D44" s="47" t="s">
        <v>168</v>
      </c>
      <c r="E44" s="59" t="s">
        <v>177</v>
      </c>
      <c r="F44" s="52">
        <v>220000</v>
      </c>
      <c r="G44" s="52">
        <v>90535</v>
      </c>
      <c r="H44" s="52">
        <v>411485.08</v>
      </c>
      <c r="I44" s="47" t="s">
        <v>43</v>
      </c>
      <c r="J44" s="47" t="s">
        <v>169</v>
      </c>
      <c r="K44" s="48">
        <v>45016</v>
      </c>
      <c r="L44" s="47"/>
      <c r="M44" s="47" t="s">
        <v>23</v>
      </c>
    </row>
    <row r="45" spans="2:13" ht="43.2" x14ac:dyDescent="0.3">
      <c r="B45" s="48" t="s">
        <v>133</v>
      </c>
      <c r="C45" s="47" t="s">
        <v>142</v>
      </c>
      <c r="D45" s="47" t="s">
        <v>168</v>
      </c>
      <c r="E45" s="59" t="s">
        <v>178</v>
      </c>
      <c r="F45" s="52">
        <v>178750</v>
      </c>
      <c r="G45" s="52">
        <v>73559</v>
      </c>
      <c r="H45" s="52">
        <v>332318.19</v>
      </c>
      <c r="I45" s="47" t="s">
        <v>43</v>
      </c>
      <c r="J45" s="47" t="s">
        <v>169</v>
      </c>
      <c r="K45" s="48">
        <v>45016</v>
      </c>
      <c r="L45" s="47"/>
      <c r="M45" s="47" t="s">
        <v>23</v>
      </c>
    </row>
    <row r="46" spans="2:13" ht="28.8" x14ac:dyDescent="0.3">
      <c r="B46" s="48" t="s">
        <v>133</v>
      </c>
      <c r="C46" s="47" t="s">
        <v>143</v>
      </c>
      <c r="D46" s="47" t="s">
        <v>168</v>
      </c>
      <c r="E46" s="59" t="s">
        <v>179</v>
      </c>
      <c r="F46" s="52">
        <v>495000</v>
      </c>
      <c r="G46" s="52">
        <v>214456</v>
      </c>
      <c r="H46" s="52">
        <v>947532.06</v>
      </c>
      <c r="I46" s="47" t="s">
        <v>43</v>
      </c>
      <c r="J46" s="47" t="s">
        <v>169</v>
      </c>
      <c r="K46" s="48">
        <v>45016</v>
      </c>
      <c r="L46" s="47"/>
      <c r="M46" s="47" t="s">
        <v>23</v>
      </c>
    </row>
    <row r="47" spans="2:13" ht="28.8" x14ac:dyDescent="0.3">
      <c r="B47" s="48" t="s">
        <v>133</v>
      </c>
      <c r="C47" s="47" t="s">
        <v>144</v>
      </c>
      <c r="D47" s="47" t="s">
        <v>168</v>
      </c>
      <c r="E47" s="59" t="s">
        <v>180</v>
      </c>
      <c r="F47" s="52">
        <v>68750</v>
      </c>
      <c r="G47" s="52">
        <v>28292</v>
      </c>
      <c r="H47" s="52">
        <v>126545.46</v>
      </c>
      <c r="I47" s="47" t="s">
        <v>43</v>
      </c>
      <c r="J47" s="47" t="s">
        <v>169</v>
      </c>
      <c r="K47" s="48">
        <v>45016</v>
      </c>
      <c r="L47" s="47"/>
      <c r="M47" s="47" t="s">
        <v>23</v>
      </c>
    </row>
    <row r="48" spans="2:13" ht="43.2" x14ac:dyDescent="0.3">
      <c r="B48" s="48" t="s">
        <v>133</v>
      </c>
      <c r="C48" s="47" t="s">
        <v>145</v>
      </c>
      <c r="D48" s="47" t="s">
        <v>168</v>
      </c>
      <c r="E48" s="59" t="s">
        <v>181</v>
      </c>
      <c r="F48" s="52">
        <v>275000</v>
      </c>
      <c r="G48" s="52">
        <v>113168</v>
      </c>
      <c r="H48" s="52">
        <v>514356.35</v>
      </c>
      <c r="I48" s="47" t="s">
        <v>43</v>
      </c>
      <c r="J48" s="47" t="s">
        <v>169</v>
      </c>
      <c r="K48" s="48">
        <v>45016</v>
      </c>
      <c r="L48" s="47"/>
      <c r="M48" s="47" t="s">
        <v>23</v>
      </c>
    </row>
    <row r="49" spans="2:13" ht="28.8" x14ac:dyDescent="0.3">
      <c r="B49" s="48" t="s">
        <v>133</v>
      </c>
      <c r="C49" s="47" t="s">
        <v>146</v>
      </c>
      <c r="D49" s="47" t="s">
        <v>168</v>
      </c>
      <c r="E49" s="59" t="s">
        <v>182</v>
      </c>
      <c r="F49" s="52">
        <v>687500</v>
      </c>
      <c r="G49" s="52">
        <v>282921</v>
      </c>
      <c r="H49" s="52">
        <v>1270528.2</v>
      </c>
      <c r="I49" s="47" t="s">
        <v>43</v>
      </c>
      <c r="J49" s="47" t="s">
        <v>169</v>
      </c>
      <c r="K49" s="48">
        <v>45016</v>
      </c>
      <c r="L49" s="47"/>
      <c r="M49" s="47" t="s">
        <v>23</v>
      </c>
    </row>
    <row r="50" spans="2:13" ht="28.8" x14ac:dyDescent="0.3">
      <c r="B50" s="48" t="s">
        <v>133</v>
      </c>
      <c r="C50" s="47" t="s">
        <v>147</v>
      </c>
      <c r="D50" s="47" t="s">
        <v>168</v>
      </c>
      <c r="E50" s="59" t="s">
        <v>183</v>
      </c>
      <c r="F50" s="52">
        <v>330000</v>
      </c>
      <c r="G50" s="52">
        <v>135802</v>
      </c>
      <c r="H50" s="52">
        <v>617227.63</v>
      </c>
      <c r="I50" s="47" t="s">
        <v>43</v>
      </c>
      <c r="J50" s="47" t="s">
        <v>169</v>
      </c>
      <c r="K50" s="48">
        <v>45016</v>
      </c>
      <c r="L50" s="47"/>
      <c r="M50" s="47" t="s">
        <v>23</v>
      </c>
    </row>
    <row r="51" spans="2:13" ht="28.8" x14ac:dyDescent="0.3">
      <c r="B51" s="48" t="s">
        <v>133</v>
      </c>
      <c r="C51" s="47" t="s">
        <v>148</v>
      </c>
      <c r="D51" s="47" t="s">
        <v>168</v>
      </c>
      <c r="E51" s="59" t="s">
        <v>184</v>
      </c>
      <c r="F51" s="52">
        <v>330000</v>
      </c>
      <c r="G51" s="52">
        <v>135802</v>
      </c>
      <c r="H51" s="52">
        <v>617227.63</v>
      </c>
      <c r="I51" s="47" t="s">
        <v>43</v>
      </c>
      <c r="J51" s="47" t="s">
        <v>169</v>
      </c>
      <c r="K51" s="48">
        <v>45016</v>
      </c>
      <c r="L51" s="47"/>
      <c r="M51" s="47" t="s">
        <v>23</v>
      </c>
    </row>
    <row r="52" spans="2:13" ht="28.8" x14ac:dyDescent="0.3">
      <c r="B52" s="48" t="s">
        <v>133</v>
      </c>
      <c r="C52" s="47" t="s">
        <v>149</v>
      </c>
      <c r="D52" s="47" t="s">
        <v>168</v>
      </c>
      <c r="E52" s="59" t="s">
        <v>185</v>
      </c>
      <c r="F52" s="52">
        <v>55000</v>
      </c>
      <c r="G52" s="52">
        <v>22634</v>
      </c>
      <c r="H52" s="52">
        <v>101642.26</v>
      </c>
      <c r="I52" s="47" t="s">
        <v>43</v>
      </c>
      <c r="J52" s="47" t="s">
        <v>169</v>
      </c>
      <c r="K52" s="48">
        <v>45016</v>
      </c>
      <c r="L52" s="47"/>
      <c r="M52" s="47" t="s">
        <v>23</v>
      </c>
    </row>
    <row r="53" spans="2:13" ht="57.6" x14ac:dyDescent="0.3">
      <c r="B53" s="48" t="s">
        <v>133</v>
      </c>
      <c r="C53" s="47" t="s">
        <v>150</v>
      </c>
      <c r="D53" s="47" t="s">
        <v>168</v>
      </c>
      <c r="E53" s="59" t="s">
        <v>186</v>
      </c>
      <c r="F53" s="52">
        <v>110000</v>
      </c>
      <c r="G53" s="52">
        <v>45267</v>
      </c>
      <c r="H53" s="52">
        <v>203284.51</v>
      </c>
      <c r="I53" s="47" t="s">
        <v>43</v>
      </c>
      <c r="J53" s="47" t="s">
        <v>169</v>
      </c>
      <c r="K53" s="48">
        <v>45016</v>
      </c>
      <c r="L53" s="47"/>
      <c r="M53" s="47" t="s">
        <v>23</v>
      </c>
    </row>
    <row r="54" spans="2:13" ht="43.2" x14ac:dyDescent="0.3">
      <c r="B54" s="48" t="s">
        <v>133</v>
      </c>
      <c r="C54" s="47" t="s">
        <v>151</v>
      </c>
      <c r="D54" s="47" t="s">
        <v>168</v>
      </c>
      <c r="E54" s="59" t="s">
        <v>187</v>
      </c>
      <c r="F54" s="52">
        <v>569250</v>
      </c>
      <c r="G54" s="52">
        <v>234258</v>
      </c>
      <c r="H54" s="52">
        <v>1047796.36</v>
      </c>
      <c r="I54" s="47" t="s">
        <v>43</v>
      </c>
      <c r="J54" s="47" t="s">
        <v>169</v>
      </c>
      <c r="K54" s="48">
        <v>45016</v>
      </c>
      <c r="L54" s="47"/>
      <c r="M54" s="47" t="s">
        <v>23</v>
      </c>
    </row>
    <row r="55" spans="2:13" ht="57.6" x14ac:dyDescent="0.3">
      <c r="B55" s="48" t="s">
        <v>133</v>
      </c>
      <c r="C55" s="47" t="s">
        <v>152</v>
      </c>
      <c r="D55" s="47" t="s">
        <v>168</v>
      </c>
      <c r="E55" s="59" t="s">
        <v>128</v>
      </c>
      <c r="F55" s="52">
        <v>687500</v>
      </c>
      <c r="G55" s="52">
        <v>282921</v>
      </c>
      <c r="H55" s="52">
        <v>1270528.2</v>
      </c>
      <c r="I55" s="47" t="s">
        <v>43</v>
      </c>
      <c r="J55" s="47" t="s">
        <v>169</v>
      </c>
      <c r="K55" s="48">
        <v>45016</v>
      </c>
      <c r="L55" s="47"/>
      <c r="M55" s="47" t="s">
        <v>23</v>
      </c>
    </row>
    <row r="56" spans="2:13" ht="43.2" x14ac:dyDescent="0.3">
      <c r="B56" s="48" t="s">
        <v>133</v>
      </c>
      <c r="C56" s="47" t="s">
        <v>153</v>
      </c>
      <c r="D56" s="47" t="s">
        <v>168</v>
      </c>
      <c r="E56" s="59" t="s">
        <v>188</v>
      </c>
      <c r="F56" s="52">
        <v>275000</v>
      </c>
      <c r="G56" s="52">
        <v>113168</v>
      </c>
      <c r="H56" s="52">
        <v>514356.35</v>
      </c>
      <c r="I56" s="47" t="s">
        <v>43</v>
      </c>
      <c r="J56" s="47" t="s">
        <v>169</v>
      </c>
      <c r="K56" s="48">
        <v>45016</v>
      </c>
      <c r="L56" s="47"/>
      <c r="M56" s="47" t="s">
        <v>23</v>
      </c>
    </row>
    <row r="57" spans="2:13" ht="28.8" x14ac:dyDescent="0.3">
      <c r="B57" s="48" t="s">
        <v>133</v>
      </c>
      <c r="C57" s="47" t="s">
        <v>154</v>
      </c>
      <c r="D57" s="47" t="s">
        <v>168</v>
      </c>
      <c r="E57" s="59" t="s">
        <v>189</v>
      </c>
      <c r="F57" s="52">
        <v>467500</v>
      </c>
      <c r="G57" s="52">
        <v>192386</v>
      </c>
      <c r="H57" s="52">
        <v>863959.18</v>
      </c>
      <c r="I57" s="47" t="s">
        <v>43</v>
      </c>
      <c r="J57" s="47" t="s">
        <v>169</v>
      </c>
      <c r="K57" s="48">
        <v>45016</v>
      </c>
      <c r="L57" s="47"/>
      <c r="M57" s="47" t="s">
        <v>23</v>
      </c>
    </row>
    <row r="58" spans="2:13" ht="28.8" x14ac:dyDescent="0.3">
      <c r="B58" s="48" t="s">
        <v>133</v>
      </c>
      <c r="C58" s="47" t="s">
        <v>155</v>
      </c>
      <c r="D58" s="47" t="s">
        <v>168</v>
      </c>
      <c r="E58" s="59" t="s">
        <v>190</v>
      </c>
      <c r="F58" s="52">
        <v>412500</v>
      </c>
      <c r="G58" s="52">
        <v>169752</v>
      </c>
      <c r="H58" s="52">
        <v>788613.92</v>
      </c>
      <c r="I58" s="47" t="s">
        <v>43</v>
      </c>
      <c r="J58" s="47" t="s">
        <v>169</v>
      </c>
      <c r="K58" s="48">
        <v>45016</v>
      </c>
      <c r="L58" s="47"/>
      <c r="M58" s="47" t="s">
        <v>23</v>
      </c>
    </row>
    <row r="59" spans="2:13" ht="28.8" x14ac:dyDescent="0.3">
      <c r="B59" s="48" t="s">
        <v>133</v>
      </c>
      <c r="C59" s="47" t="s">
        <v>156</v>
      </c>
      <c r="D59" s="47" t="s">
        <v>168</v>
      </c>
      <c r="E59" s="59" t="s">
        <v>191</v>
      </c>
      <c r="F59" s="52">
        <v>275000</v>
      </c>
      <c r="G59" s="52">
        <v>113168</v>
      </c>
      <c r="H59" s="52">
        <v>514356.35</v>
      </c>
      <c r="I59" s="47" t="s">
        <v>43</v>
      </c>
      <c r="J59" s="47" t="s">
        <v>169</v>
      </c>
      <c r="K59" s="48">
        <v>45016</v>
      </c>
      <c r="L59" s="47"/>
      <c r="M59" s="47" t="s">
        <v>23</v>
      </c>
    </row>
    <row r="60" spans="2:13" ht="28.8" x14ac:dyDescent="0.3">
      <c r="B60" s="48" t="s">
        <v>133</v>
      </c>
      <c r="C60" s="47" t="s">
        <v>157</v>
      </c>
      <c r="D60" s="47" t="s">
        <v>168</v>
      </c>
      <c r="E60" s="59" t="s">
        <v>192</v>
      </c>
      <c r="F60" s="52">
        <v>247500</v>
      </c>
      <c r="G60" s="52">
        <v>101851</v>
      </c>
      <c r="H60" s="52">
        <v>455563.64</v>
      </c>
      <c r="I60" s="47" t="s">
        <v>43</v>
      </c>
      <c r="J60" s="47" t="s">
        <v>169</v>
      </c>
      <c r="K60" s="48">
        <v>45016</v>
      </c>
      <c r="L60" s="47"/>
      <c r="M60" s="47" t="s">
        <v>23</v>
      </c>
    </row>
    <row r="61" spans="2:13" ht="28.8" x14ac:dyDescent="0.3">
      <c r="B61" s="48" t="s">
        <v>133</v>
      </c>
      <c r="C61" s="47" t="s">
        <v>158</v>
      </c>
      <c r="D61" s="47" t="s">
        <v>168</v>
      </c>
      <c r="E61" s="59" t="s">
        <v>193</v>
      </c>
      <c r="F61" s="52">
        <v>1567500</v>
      </c>
      <c r="G61" s="52">
        <v>645059</v>
      </c>
      <c r="H61" s="52">
        <v>2896804.31</v>
      </c>
      <c r="I61" s="47" t="s">
        <v>43</v>
      </c>
      <c r="J61" s="47" t="s">
        <v>169</v>
      </c>
      <c r="K61" s="48">
        <v>45016</v>
      </c>
      <c r="L61" s="47"/>
      <c r="M61" s="47" t="s">
        <v>23</v>
      </c>
    </row>
    <row r="62" spans="2:13" ht="28.8" x14ac:dyDescent="0.3">
      <c r="B62" s="48" t="s">
        <v>133</v>
      </c>
      <c r="C62" s="47" t="s">
        <v>159</v>
      </c>
      <c r="D62" s="47" t="s">
        <v>168</v>
      </c>
      <c r="E62" s="59" t="s">
        <v>194</v>
      </c>
      <c r="F62" s="52">
        <v>247500</v>
      </c>
      <c r="G62" s="52">
        <v>101851</v>
      </c>
      <c r="H62" s="52">
        <v>462920.72</v>
      </c>
      <c r="I62" s="47" t="s">
        <v>43</v>
      </c>
      <c r="J62" s="47" t="s">
        <v>169</v>
      </c>
      <c r="K62" s="48">
        <v>45016</v>
      </c>
      <c r="L62" s="47"/>
      <c r="M62" s="47" t="s">
        <v>23</v>
      </c>
    </row>
    <row r="63" spans="2:13" ht="28.8" x14ac:dyDescent="0.3">
      <c r="B63" s="48" t="s">
        <v>133</v>
      </c>
      <c r="C63" s="47" t="s">
        <v>160</v>
      </c>
      <c r="D63" s="47" t="s">
        <v>168</v>
      </c>
      <c r="E63" s="59" t="s">
        <v>194</v>
      </c>
      <c r="F63" s="52">
        <v>68750</v>
      </c>
      <c r="G63" s="52">
        <v>28292</v>
      </c>
      <c r="H63" s="52">
        <v>127827.22</v>
      </c>
      <c r="I63" s="47" t="s">
        <v>43</v>
      </c>
      <c r="J63" s="47" t="s">
        <v>169</v>
      </c>
      <c r="K63" s="48">
        <v>45016</v>
      </c>
      <c r="L63" s="47"/>
      <c r="M63" s="47" t="s">
        <v>23</v>
      </c>
    </row>
    <row r="64" spans="2:13" ht="28.8" x14ac:dyDescent="0.3">
      <c r="B64" s="48" t="s">
        <v>134</v>
      </c>
      <c r="C64" s="47" t="s">
        <v>161</v>
      </c>
      <c r="D64" s="47" t="s">
        <v>168</v>
      </c>
      <c r="E64" s="59" t="s">
        <v>195</v>
      </c>
      <c r="F64" s="52">
        <v>68750</v>
      </c>
      <c r="G64" s="52">
        <v>28292</v>
      </c>
      <c r="H64" s="52">
        <v>127319.85</v>
      </c>
      <c r="I64" s="47" t="s">
        <v>43</v>
      </c>
      <c r="J64" s="47" t="s">
        <v>169</v>
      </c>
      <c r="K64" s="48">
        <v>45016</v>
      </c>
      <c r="L64" s="47"/>
      <c r="M64" s="47" t="s">
        <v>23</v>
      </c>
    </row>
    <row r="65" spans="1:13" ht="28.8" x14ac:dyDescent="0.3">
      <c r="B65" s="48" t="s">
        <v>135</v>
      </c>
      <c r="C65" s="47" t="s">
        <v>162</v>
      </c>
      <c r="D65" s="47" t="s">
        <v>168</v>
      </c>
      <c r="E65" s="59" t="s">
        <v>196</v>
      </c>
      <c r="F65" s="52">
        <v>100000</v>
      </c>
      <c r="G65" s="52">
        <v>45267</v>
      </c>
      <c r="H65" s="52">
        <v>191611.51999999999</v>
      </c>
      <c r="I65" s="47" t="s">
        <v>43</v>
      </c>
      <c r="J65" s="47" t="s">
        <v>170</v>
      </c>
      <c r="K65" s="48">
        <v>45016</v>
      </c>
      <c r="L65" s="47"/>
      <c r="M65" s="47" t="s">
        <v>23</v>
      </c>
    </row>
    <row r="66" spans="1:13" ht="28.8" x14ac:dyDescent="0.3">
      <c r="B66" s="48" t="s">
        <v>133</v>
      </c>
      <c r="C66" s="47" t="s">
        <v>163</v>
      </c>
      <c r="D66" s="47" t="s">
        <v>168</v>
      </c>
      <c r="E66" s="59" t="s">
        <v>197</v>
      </c>
      <c r="F66" s="52">
        <v>233750</v>
      </c>
      <c r="G66" s="52">
        <v>96193</v>
      </c>
      <c r="H66" s="52">
        <v>437202.9</v>
      </c>
      <c r="I66" s="47" t="s">
        <v>43</v>
      </c>
      <c r="J66" s="47" t="s">
        <v>169</v>
      </c>
      <c r="K66" s="48">
        <v>45016</v>
      </c>
      <c r="L66" s="47"/>
      <c r="M66" s="47" t="s">
        <v>23</v>
      </c>
    </row>
    <row r="67" spans="1:13" ht="43.2" x14ac:dyDescent="0.3">
      <c r="B67" s="48" t="s">
        <v>133</v>
      </c>
      <c r="C67" s="47" t="s">
        <v>164</v>
      </c>
      <c r="D67" s="47" t="s">
        <v>168</v>
      </c>
      <c r="E67" s="59" t="s">
        <v>198</v>
      </c>
      <c r="F67" s="52">
        <v>770000</v>
      </c>
      <c r="G67" s="52">
        <v>316871</v>
      </c>
      <c r="H67" s="52">
        <v>1422991.59</v>
      </c>
      <c r="I67" s="47" t="s">
        <v>43</v>
      </c>
      <c r="J67" s="47" t="s">
        <v>169</v>
      </c>
      <c r="K67" s="48">
        <v>45016</v>
      </c>
      <c r="L67" s="47"/>
      <c r="M67" s="47" t="s">
        <v>23</v>
      </c>
    </row>
    <row r="68" spans="1:13" ht="28.8" x14ac:dyDescent="0.3">
      <c r="B68" s="48" t="s">
        <v>133</v>
      </c>
      <c r="C68" s="47" t="s">
        <v>165</v>
      </c>
      <c r="D68" s="47" t="s">
        <v>168</v>
      </c>
      <c r="E68" s="59" t="s">
        <v>199</v>
      </c>
      <c r="F68" s="52">
        <v>2612500</v>
      </c>
      <c r="G68" s="52">
        <v>1075098</v>
      </c>
      <c r="H68" s="52">
        <v>4810694.3099999996</v>
      </c>
      <c r="I68" s="47" t="s">
        <v>43</v>
      </c>
      <c r="J68" s="47" t="s">
        <v>169</v>
      </c>
      <c r="K68" s="48">
        <v>45016</v>
      </c>
      <c r="L68" s="47"/>
      <c r="M68" s="47" t="s">
        <v>23</v>
      </c>
    </row>
    <row r="69" spans="1:13" ht="28.8" x14ac:dyDescent="0.3">
      <c r="B69" s="48" t="s">
        <v>133</v>
      </c>
      <c r="C69" s="47" t="s">
        <v>166</v>
      </c>
      <c r="D69" s="47" t="s">
        <v>168</v>
      </c>
      <c r="E69" s="59" t="s">
        <v>125</v>
      </c>
      <c r="F69" s="52">
        <v>1375000</v>
      </c>
      <c r="G69" s="52">
        <v>565841</v>
      </c>
      <c r="H69" s="52">
        <v>2542564.71</v>
      </c>
      <c r="I69" s="47" t="s">
        <v>43</v>
      </c>
      <c r="J69" s="47" t="s">
        <v>169</v>
      </c>
      <c r="K69" s="48">
        <v>45016</v>
      </c>
      <c r="L69" s="47"/>
      <c r="M69" s="47" t="s">
        <v>23</v>
      </c>
    </row>
    <row r="70" spans="1:13" ht="57.6" x14ac:dyDescent="0.3">
      <c r="B70" s="48">
        <v>43570</v>
      </c>
      <c r="C70" s="47" t="s">
        <v>167</v>
      </c>
      <c r="D70" s="47" t="s">
        <v>168</v>
      </c>
      <c r="E70" s="59" t="s">
        <v>128</v>
      </c>
      <c r="F70" s="52">
        <v>715591.36</v>
      </c>
      <c r="G70" s="52">
        <v>5633</v>
      </c>
      <c r="H70" s="52">
        <f>715591+12120.88+381046.13+5633.37</f>
        <v>1114391.3800000001</v>
      </c>
      <c r="I70" s="47" t="s">
        <v>43</v>
      </c>
      <c r="J70" s="50" t="s">
        <v>171</v>
      </c>
      <c r="K70" s="48">
        <v>44651</v>
      </c>
      <c r="L70" s="47"/>
      <c r="M70" s="47" t="s">
        <v>23</v>
      </c>
    </row>
    <row r="71" spans="1:13" ht="43.2" x14ac:dyDescent="0.3">
      <c r="A71" s="53"/>
      <c r="B71" s="48">
        <v>44287</v>
      </c>
      <c r="C71" s="47" t="s">
        <v>172</v>
      </c>
      <c r="D71" s="47" t="s">
        <v>69</v>
      </c>
      <c r="E71" s="60" t="s">
        <v>193</v>
      </c>
      <c r="F71" s="52">
        <v>162343.92000000001</v>
      </c>
      <c r="G71" s="52">
        <v>21146.25</v>
      </c>
      <c r="H71" s="54">
        <v>183490.17</v>
      </c>
      <c r="I71" s="53" t="s">
        <v>43</v>
      </c>
      <c r="J71" s="47" t="s">
        <v>173</v>
      </c>
      <c r="K71" s="55">
        <v>44651</v>
      </c>
      <c r="L71" s="53"/>
      <c r="M71" s="47" t="s">
        <v>29</v>
      </c>
    </row>
  </sheetData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9" sqref="B1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">
      <c r="A1" s="11" t="s">
        <v>40</v>
      </c>
      <c r="B1" s="11" t="s">
        <v>23</v>
      </c>
      <c r="C1" s="11"/>
    </row>
    <row r="2" spans="1:3" x14ac:dyDescent="0.3">
      <c r="A2" s="11" t="s">
        <v>41</v>
      </c>
      <c r="B2" s="11" t="s">
        <v>24</v>
      </c>
      <c r="C2" s="11"/>
    </row>
    <row r="3" spans="1:3" x14ac:dyDescent="0.3">
      <c r="A3" s="11" t="s">
        <v>42</v>
      </c>
      <c r="B3" s="11" t="s">
        <v>25</v>
      </c>
      <c r="C3" s="11"/>
    </row>
    <row r="4" spans="1:3" x14ac:dyDescent="0.3">
      <c r="A4" s="11" t="s">
        <v>43</v>
      </c>
      <c r="B4" s="11" t="s">
        <v>26</v>
      </c>
      <c r="C4" s="11"/>
    </row>
    <row r="5" spans="1:3" x14ac:dyDescent="0.3">
      <c r="A5" s="11"/>
      <c r="B5" s="11" t="s">
        <v>27</v>
      </c>
      <c r="C5" s="11"/>
    </row>
    <row r="6" spans="1:3" x14ac:dyDescent="0.3">
      <c r="A6" s="11"/>
      <c r="B6" s="11" t="s">
        <v>28</v>
      </c>
      <c r="C6" s="11"/>
    </row>
    <row r="7" spans="1:3" x14ac:dyDescent="0.3">
      <c r="A7" s="11"/>
      <c r="B7" s="11" t="s">
        <v>29</v>
      </c>
      <c r="C7" s="11"/>
    </row>
    <row r="8" spans="1:3" x14ac:dyDescent="0.3">
      <c r="A8" s="11"/>
      <c r="B8" s="11" t="s">
        <v>30</v>
      </c>
      <c r="C8" s="11"/>
    </row>
    <row r="9" spans="1:3" x14ac:dyDescent="0.3">
      <c r="A9" s="11"/>
      <c r="B9" s="11" t="s">
        <v>31</v>
      </c>
      <c r="C9" s="11"/>
    </row>
    <row r="10" spans="1:3" x14ac:dyDescent="0.3">
      <c r="A10" s="11"/>
      <c r="B10" s="11" t="s">
        <v>32</v>
      </c>
      <c r="C10" s="11"/>
    </row>
    <row r="11" spans="1:3" x14ac:dyDescent="0.3">
      <c r="B11" s="11" t="s">
        <v>33</v>
      </c>
      <c r="C11" s="11"/>
    </row>
    <row r="12" spans="1:3" x14ac:dyDescent="0.3">
      <c r="B12" s="11" t="s">
        <v>46</v>
      </c>
      <c r="C12" s="11"/>
    </row>
    <row r="13" spans="1:3" x14ac:dyDescent="0.3">
      <c r="B13" s="11" t="s">
        <v>34</v>
      </c>
      <c r="C13" s="11"/>
    </row>
    <row r="14" spans="1:3" x14ac:dyDescent="0.3">
      <c r="B14" s="11" t="s">
        <v>35</v>
      </c>
      <c r="C14" s="11"/>
    </row>
    <row r="15" spans="1:3" x14ac:dyDescent="0.3">
      <c r="B15" s="11" t="s">
        <v>36</v>
      </c>
      <c r="C15" s="11"/>
    </row>
    <row r="16" spans="1:3" x14ac:dyDescent="0.3">
      <c r="B16" s="11" t="s">
        <v>37</v>
      </c>
      <c r="C16" s="11"/>
    </row>
    <row r="17" spans="2:3" x14ac:dyDescent="0.3">
      <c r="B17" s="11" t="s">
        <v>38</v>
      </c>
      <c r="C17" s="11"/>
    </row>
    <row r="18" spans="2:3" x14ac:dyDescent="0.3">
      <c r="B18" s="11"/>
      <c r="C1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Q3 FY2021-2022</vt:lpstr>
      <vt:lpstr>DO NOT DELETE</vt:lpstr>
      <vt:lpstr>'Q3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Cockburn, Derek P JERI:EX</cp:lastModifiedBy>
  <cp:lastPrinted>2016-05-26T00:13:29Z</cp:lastPrinted>
  <dcterms:created xsi:type="dcterms:W3CDTF">2016-05-20T21:39:28Z</dcterms:created>
  <dcterms:modified xsi:type="dcterms:W3CDTF">2022-02-01T22:08:20Z</dcterms:modified>
</cp:coreProperties>
</file>