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sfp.idir.bcgov\S177\S77106\General\Open Information\1. Proactive Release\4.  Contracts over 10K\FY 2023-2024\Q4 - January-March 2024\IN SIGNOFF - 10K Q4 2024\APPROVED - 10K Q4 2024\"/>
    </mc:Choice>
  </mc:AlternateContent>
  <xr:revisionPtr revIDLastSave="0" documentId="8_{35E499C3-A6B5-4F50-AF25-7AAC690DB2C4}" xr6:coauthVersionLast="47" xr6:coauthVersionMax="47" xr10:uidLastSave="{00000000-0000-0000-0000-000000000000}"/>
  <bookViews>
    <workbookView xWindow="-108" yWindow="-108" windowWidth="23256" windowHeight="12576" xr2:uid="{00000000-000D-0000-FFFF-FFFF00000000}"/>
  </bookViews>
  <sheets>
    <sheet name="Q4 FY24" sheetId="1" r:id="rId1"/>
    <sheet name="DO NOT DELETE" sheetId="2" r:id="rId2"/>
  </sheets>
  <definedNames>
    <definedName name="_xlnm._FilterDatabase" localSheetId="0" hidden="1">'Q4 FY24'!$B$9:$F$38</definedName>
    <definedName name="_xlnm.Print_Area" localSheetId="0">'Q4 FY24'!$A$1:$M$8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0" i="1" l="1"/>
  <c r="C54" i="1" l="1"/>
  <c r="D58" i="1" s="1"/>
  <c r="H45" i="1"/>
  <c r="H54" i="1" s="1"/>
  <c r="E57" i="1"/>
  <c r="C40" i="1"/>
  <c r="D57" i="1" s="1"/>
  <c r="E58" i="1" l="1"/>
  <c r="E59" i="1" s="1"/>
  <c r="D59" i="1"/>
</calcChain>
</file>

<file path=xl/sharedStrings.xml><?xml version="1.0" encoding="utf-8"?>
<sst xmlns="http://schemas.openxmlformats.org/spreadsheetml/2006/main" count="274" uniqueCount="174">
  <si>
    <t>Contract reference number</t>
  </si>
  <si>
    <t>Name of the contractor</t>
  </si>
  <si>
    <t>Start date</t>
  </si>
  <si>
    <t>Delivery date</t>
  </si>
  <si>
    <t xml:space="preserve"> Enter the date contracted services are set to begin</t>
  </si>
  <si>
    <t xml:space="preserve"> Enter the end date of the contract</t>
  </si>
  <si>
    <t>Enter the legal name of the company, as stated in the contract</t>
  </si>
  <si>
    <t>Enter the contract number</t>
  </si>
  <si>
    <t>Ministry:</t>
  </si>
  <si>
    <t>Fiscal Year and Quarter</t>
  </si>
  <si>
    <t xml:space="preserve">Procurement Process </t>
  </si>
  <si>
    <t>Detailed Description</t>
  </si>
  <si>
    <t xml:space="preserve">Description of Work </t>
  </si>
  <si>
    <t xml:space="preserve">Comments 
(Optional, as required)
</t>
  </si>
  <si>
    <t xml:space="preserve">Initial Contract value </t>
  </si>
  <si>
    <t xml:space="preserve">Amended Contract value </t>
  </si>
  <si>
    <t>Current Amendment</t>
  </si>
  <si>
    <t xml:space="preserve"> Ministry and office, division or branch procuring the service</t>
  </si>
  <si>
    <t>Enter the maximum value of the contract at the time of award
(CAD exclusive of taxes)</t>
  </si>
  <si>
    <t xml:space="preserve">Enter the amount of the amendment to the contract value in this quarter. 
Leave blank if not applicable. </t>
  </si>
  <si>
    <t xml:space="preserve">Enter the new maximum value of the contract, inclusive of amendments
(CAD exclusive of taxes).
Leave blank if not applicable. </t>
  </si>
  <si>
    <t>Enter the name of your Ministry and the office, division, or branch as appropriate</t>
  </si>
  <si>
    <t>Enter title of project or a brief, 10-20 word description of the service procured. 
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</si>
  <si>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Use CAS labelling conventions. 
E.g., enter "  100 Open competitive process  "</t>
  </si>
  <si>
    <t>60 Professional Services-Operational &amp; Regulatory</t>
  </si>
  <si>
    <t>61 Professional Services-Advisory</t>
  </si>
  <si>
    <t>63 Information Systems-Operating</t>
  </si>
  <si>
    <t>80 Shared Cost Arrangements</t>
  </si>
  <si>
    <t>Enter the STOB Category - 2 Digit.
E.g., enter " 60 Professional Services -  Operational and Regulatory  "</t>
  </si>
  <si>
    <t xml:space="preserve">Comments provide additional information about the contract, including: 
• Additional information about goods or services provided, if required;
• Whether contract information was restated or corrected due to a factual error.
Where an amendment has been made:
• Note the effective date of the amendment
• Note any other data fields effected by the amendment (e.g. Delivery Date)
</t>
  </si>
  <si>
    <t>100 - Open competitive process posted on BC Bid</t>
  </si>
  <si>
    <t>101 - Another competitive selection process used</t>
  </si>
  <si>
    <t>200 - Direct Award - Government Organization</t>
  </si>
  <si>
    <t>201 - Direct Award - Sole Source</t>
  </si>
  <si>
    <t>202 - Direct Award - Emergency</t>
  </si>
  <si>
    <t>203 - Direct Award - Security, Order etc.</t>
  </si>
  <si>
    <t xml:space="preserve">204 - Direct Award - Confidentiality </t>
  </si>
  <si>
    <t xml:space="preserve">206 - Direct Award permitted under another corporate policy or legislation </t>
  </si>
  <si>
    <t>208 - Direct Award - Shared Cost Arrangement (financial assistance)</t>
  </si>
  <si>
    <t>209 - Direct Award Shared Cost Arrangement (competition not appropriate)</t>
  </si>
  <si>
    <t>210 - Exception allowable under a trade agreement</t>
  </si>
  <si>
    <t>600 - Other procurement process</t>
  </si>
  <si>
    <t>New Contracts</t>
  </si>
  <si>
    <t>Jobs, Economic Development and Innovation</t>
  </si>
  <si>
    <t>C24JEDI40</t>
  </si>
  <si>
    <t>20493 Innovate BC</t>
  </si>
  <si>
    <t>INNOVATE BC</t>
  </si>
  <si>
    <t>C24JEDI48</t>
  </si>
  <si>
    <t>34754 Strategic Investment Office</t>
  </si>
  <si>
    <t>BERLIN, EATON &amp; ASSOCIATES LTD.</t>
  </si>
  <si>
    <t>22360 Regional Economic Operations</t>
  </si>
  <si>
    <t>C24JEDI109</t>
  </si>
  <si>
    <t>22441 International Market Development</t>
  </si>
  <si>
    <t>KPMG CORPORATE FINANCE INC.</t>
  </si>
  <si>
    <t>C24JEDI94</t>
  </si>
  <si>
    <t>RICHMOND PLYWOOD CORPORATION LIMITED</t>
  </si>
  <si>
    <t>C24JEDI103</t>
  </si>
  <si>
    <t>C. W. CREATIVE WOODCRAFT LTD.*</t>
  </si>
  <si>
    <t>C24JEDI101</t>
  </si>
  <si>
    <t>ACCESS PRECISION MACHINING LTD.</t>
  </si>
  <si>
    <t>C24JEDI97</t>
  </si>
  <si>
    <t>SUNRISE ENGINEERING &amp; MFG. INC.</t>
  </si>
  <si>
    <t>C24JEDI108</t>
  </si>
  <si>
    <t>C24JEDI98</t>
  </si>
  <si>
    <t>DOWNIE TIMBER LTD.</t>
  </si>
  <si>
    <t>FC24JEDI104</t>
  </si>
  <si>
    <t>EXPO STAND SERVICES SP. Z O.O</t>
  </si>
  <si>
    <t>C24JEDI92</t>
  </si>
  <si>
    <t>YARROW WOOD (2012) INC.</t>
  </si>
  <si>
    <t>C24JEDI105</t>
  </si>
  <si>
    <t>20491 Planning and Innovation</t>
  </si>
  <si>
    <t>ACCELERATING SUSTAINABILITY EVENTS MANAGEMENT INC.</t>
  </si>
  <si>
    <t>C24JEDI95</t>
  </si>
  <si>
    <t>SAN INDUSTRIES LTD.</t>
  </si>
  <si>
    <t>C24JEDI116</t>
  </si>
  <si>
    <t>MNP LLP</t>
  </si>
  <si>
    <t>C24JEDI80</t>
  </si>
  <si>
    <t>E-ONE MOLI ENERGY (CANADA) LIMITED</t>
  </si>
  <si>
    <t>C24JEDI111</t>
  </si>
  <si>
    <t>CANADA/BRITISH COLUMBIA BUSINESS SERVICES SOCIETY</t>
  </si>
  <si>
    <t>C24JEDI118</t>
  </si>
  <si>
    <t>22330 Trade Policy and Negotiations</t>
  </si>
  <si>
    <t>PRICEWATERHOUSECOOPERS LLP</t>
  </si>
  <si>
    <t>C24JEDI124</t>
  </si>
  <si>
    <t>DEETKEN ENTERPRISES INC.</t>
  </si>
  <si>
    <t>C24JEDI45</t>
  </si>
  <si>
    <t>WESTLAND RESOURCES LIMITED</t>
  </si>
  <si>
    <t>C24JEDI117</t>
  </si>
  <si>
    <t>C24JEDI138</t>
  </si>
  <si>
    <t>3296393 CANADA INC.</t>
  </si>
  <si>
    <t>C24JEDI115</t>
  </si>
  <si>
    <t>LIL'WAT FORESTRY VENTURES LIMITED PARTNERSHIP</t>
  </si>
  <si>
    <t>C24JEDI96A</t>
  </si>
  <si>
    <t>COAST TSIMSHIAN RESOURCES LTD.</t>
  </si>
  <si>
    <t>C24OMTI01</t>
  </si>
  <si>
    <t>58051 Office of Mass Timber Implementation</t>
  </si>
  <si>
    <t>SIMON FRASER UNIVERSITY</t>
  </si>
  <si>
    <t>C24JEDI125</t>
  </si>
  <si>
    <t>DELOITTE LLP</t>
  </si>
  <si>
    <t>C24JEDI107</t>
  </si>
  <si>
    <t>10793574 CANADA ASSOCIATION DBA CANADA'S DIGITAL TECHNOLOGY SUPERCLUSTER</t>
  </si>
  <si>
    <t>C24JEDI140</t>
  </si>
  <si>
    <t>58022 Strategic Human Resources</t>
  </si>
  <si>
    <t>INCLUSIVE EXCELLENCE STRATEGY SOLUTIONS INC.</t>
  </si>
  <si>
    <t>VANCOUVER FRASER PORT AUTHORITY</t>
  </si>
  <si>
    <t>C24JEDI136</t>
  </si>
  <si>
    <t>C24JEDI128</t>
  </si>
  <si>
    <t>SURREY BOARD OF TRADE</t>
  </si>
  <si>
    <t>C24JEDI139</t>
  </si>
  <si>
    <t>Expansion of AccelerateIP program. Addition of 500 seats for IP Training and Awareness sessions. Development and hosting of IP Hub.</t>
  </si>
  <si>
    <t>ADM Pawlowski to attend Executive Coaching sessions</t>
  </si>
  <si>
    <t>ESG Data Needs Assessment</t>
  </si>
  <si>
    <t>This project supports the purchase and commissioning of a composer, lay-up line and automatic patch line. The new equipment will allow the recipient  to improve the efficiency, and reduce reliance on old growth timber</t>
  </si>
  <si>
    <t>This project supports the expansion of the recipients existing facility and the purchase new machinery that will double their production capacity, optimize production and reduce waste.</t>
  </si>
  <si>
    <t xml:space="preserve">The capital project involves purchasing four CNC machines and one Coordinate Measuring Machine (CMM) to upgrade the applicants current machining abilities and capacity </t>
  </si>
  <si>
    <t>This project supports the recipient to purchase and commission four CNC machines, a manual lathe, and new concrete foundations for each new machine.</t>
  </si>
  <si>
    <t>Digital Skills Bootcamp, training to address CRM digital skills gap proficiency in BC SME.</t>
  </si>
  <si>
    <t>Design and build a Trade exhibition stand at Mobile World Congress (MWC) 2024</t>
  </si>
  <si>
    <t>Purchasing and commissioning equipment to profile lumber, refinish products on site and mill a wider variety of value added wood products.</t>
  </si>
  <si>
    <t>Develop and build a large-scale lithium-ion battery cell manufacturing facility, upgrade the R&amp;D Centre, in Maple Ridge, British Columbia</t>
  </si>
  <si>
    <t>Support the Export Navigator program, accelerate export growth of B.C. small businesses throughout the province</t>
  </si>
  <si>
    <t xml:space="preserve"> Research Study: Sustainable Economy Investment</t>
  </si>
  <si>
    <t>BC Outdoor recreation economy - Economic impact modeling project</t>
  </si>
  <si>
    <t>The Ministry requires targeted and technical economic analysis and related application for the development of project value/assessment tools, process streams, and policy development.  This work will provide the Ministry with information and supports to compare, rank, and assess investment opportunities</t>
  </si>
  <si>
    <t>JEDI is working with Small Business BC (SBBC) through the Export Navigator program (EN) to deliver the EN Technical Specialist Pilot Program, which will provide qualified EN clients with access to free advisory services from private sector professionals.</t>
  </si>
  <si>
    <t>This Project will support the Recipient to do minor upgrades to their current facility and purchase and install a CNC machine.</t>
  </si>
  <si>
    <t>The Recipient performs harvesting, planting, and management of three forest tenures.</t>
  </si>
  <si>
    <t>Mass Timber Mid Rise Market Transformation Support to deliver four initiatives driving market transformation for 7-12 storey mass timber buildings.</t>
  </si>
  <si>
    <t>Funding is being provided to Canada's Digital Technology Supercluster to continue the Canadian Tech Talent Accelerator (CTTA), a program run by N-Power providing training opportunities for Black, Indigenous and People of Colour (BIPOC) and under-represented youth related to the digital economy.</t>
  </si>
  <si>
    <t>Develop a Corporate Equity, Diversity and Inclusion Strategy and provide leadership engagement sessions.</t>
  </si>
  <si>
    <t>A formal secretariat is being established to create a shared vision for the future of Vancouver's Central Waterfront.</t>
  </si>
  <si>
    <t>Assist MJF, REDIP, and CGG programs with change management, applicant engagement, and onboarding onto the Unity Grant Management system</t>
  </si>
  <si>
    <t>6531 Business Expense Approval Policy and Procedures</t>
  </si>
  <si>
    <t>Contract Amendment</t>
  </si>
  <si>
    <t>Contracts Totalling:</t>
  </si>
  <si>
    <t>Contract Totalling</t>
  </si>
  <si>
    <t>Contract Amendment:</t>
  </si>
  <si>
    <t>New Contracts:</t>
  </si>
  <si>
    <t>Total</t>
  </si>
  <si>
    <t>October 31/22</t>
  </si>
  <si>
    <t>SCA21SBB003</t>
  </si>
  <si>
    <t>C22163474</t>
  </si>
  <si>
    <t>SCA23IMI02</t>
  </si>
  <si>
    <t>C23IIPEF01</t>
  </si>
  <si>
    <t>C24JEDI37</t>
  </si>
  <si>
    <t>C24JEDI38</t>
  </si>
  <si>
    <t>SCA20SBB005</t>
  </si>
  <si>
    <t>Deliver annual Celebrate Entrepreneurship Award program</t>
  </si>
  <si>
    <t>Economic data and data dashboards provided as web services</t>
  </si>
  <si>
    <t xml:space="preserve">Evaluation framework for new funding program including process evaluation framework, outcome evaluation framework, evaluation plan, and data that is tied to key performance indicators. </t>
  </si>
  <si>
    <t>Graphic Design Services</t>
  </si>
  <si>
    <t xml:space="preserve">Canada British Columbia Services Society </t>
  </si>
  <si>
    <t>Junior Achievement of British Columbia</t>
  </si>
  <si>
    <t>Localintel Inc.</t>
  </si>
  <si>
    <t>Innovate BC</t>
  </si>
  <si>
    <t>Felt, Bradley Robert dba Creative Juices</t>
  </si>
  <si>
    <t>Jones, Kenneth dba JOnes Creative</t>
  </si>
  <si>
    <t xml:space="preserve">Small Business Jobs and Workforce </t>
  </si>
  <si>
    <t>Small Business</t>
  </si>
  <si>
    <t>International Marketing - TID</t>
  </si>
  <si>
    <t>Innovation programs &amp; partnerships</t>
  </si>
  <si>
    <t>Trade Policy</t>
  </si>
  <si>
    <t>FY24 Q4</t>
  </si>
  <si>
    <t>Facility upgrades and purchase and commission of a new debarker system, enabling the Recipient to process small profile logs and optimize their operations.</t>
  </si>
  <si>
    <t xml:space="preserve">Utilization and scaling of the recipients Port Alberni production facility through equipment purchases  (veneer line, panel line and paint line) and production line/site optimization. </t>
  </si>
  <si>
    <t xml:space="preserve">This Project will support the Recipient with completing planning activities, including a valuation report, market assessment, financial planning, and risk mitigation to inform a purchase decision for their broader capital initiative of acquiring a local hydro pole manufacturing company. </t>
  </si>
  <si>
    <t>Conduct research studies to develop programming that supports the needs and addresses gaps faced by Surrey businesses and those owned by under-represented groups, to help them expand into international markets.</t>
  </si>
  <si>
    <t xml:space="preserve">Stand up an integrated marketplace at two test beds in B.C. to identify, test, and procure innovative solutions to common business problems of an alliance of buyers to reduce greenhouse gas emissions, increase productivity, or improve safety. </t>
  </si>
  <si>
    <t>BC Government participation in Globe Forum held in Van. BC Feb 13-15/24 - showcase the Province's  leadership in climate action, technology and innovation</t>
  </si>
  <si>
    <t xml:space="preserve">Continuation of support for Small Business BC </t>
  </si>
  <si>
    <t>Financial Risk and Controls Review for the Investment Performance Evaluation Process</t>
  </si>
  <si>
    <t>Economic modeling of the impact of steel and aluminum tariffs</t>
  </si>
  <si>
    <t>Industry Innovation Program</t>
  </si>
  <si>
    <t>34754 Major Investments Office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</si>
</sst>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quot;$&quot;#,##0.00"/>
    <numFmt numFmtId="44" formatCode="_-&quot;$&quot;* #,##0.00_-;\-&quot;$&quot;* #,##0.00_-;_-&quot;$&quot;* &quot;-&quot;??_-;_-@_-"/>
    <numFmt numFmtId="164" formatCode="[$-1009]mmmm\ d\,\ yyyy;@"/>
    <numFmt numFmtId="165" formatCode="&quot;$&quot;#,##0.00"/>
    <numFmt numFmtId="166" formatCode="[$-F800]dddd\,\ mmmm\ dd\,\ yyyy"/>
  </numFmts>
  <fonts count="14"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
      <b/>
      <i/>
      <sz val="14"/>
      <color theme="1"/>
      <name val="Calibri"/>
      <family val="2"/>
      <scheme val="minor"/>
    </font>
    <font>
      <b/>
      <i/>
      <sz val="14"/>
      <color theme="1"/>
      <name val="Arial"/>
      <family val="2"/>
    </font>
    <font>
      <i/>
      <sz val="14"/>
      <color theme="1"/>
      <name val="Calibri"/>
      <family val="2"/>
      <scheme val="minor"/>
    </font>
    <font>
      <sz val="11"/>
      <name val="Calibri"/>
      <family val="2"/>
      <scheme val="minor"/>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0" tint="-4.9989318521683403E-2"/>
        <bgColor indexed="64"/>
      </patternFill>
    </fill>
  </fills>
  <borders count="7">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s>
  <cellStyleXfs count="2">
    <xf numFmtId="0" fontId="0" fillId="0" borderId="0"/>
    <xf numFmtId="44" fontId="9" fillId="0" borderId="0" applyFont="0" applyFill="0" applyBorder="0" applyAlignment="0" applyProtection="0"/>
  </cellStyleXfs>
  <cellXfs count="63">
    <xf numFmtId="0" fontId="0" fillId="0" borderId="0" xfId="0"/>
    <xf numFmtId="0" fontId="5" fillId="0" borderId="0" xfId="0" applyFont="1"/>
    <xf numFmtId="0" fontId="0" fillId="3" borderId="2" xfId="0" applyFill="1" applyBorder="1"/>
    <xf numFmtId="0" fontId="2" fillId="3" borderId="2" xfId="0" applyFont="1" applyFill="1" applyBorder="1" applyAlignment="1">
      <alignment horizontal="center" wrapText="1"/>
    </xf>
    <xf numFmtId="0" fontId="5" fillId="3" borderId="3" xfId="0" applyFont="1" applyFill="1" applyBorder="1"/>
    <xf numFmtId="0" fontId="6" fillId="3" borderId="3" xfId="0" applyFont="1" applyFill="1" applyBorder="1" applyAlignment="1">
      <alignment horizontal="center" vertical="center" wrapText="1"/>
    </xf>
    <xf numFmtId="164" fontId="0" fillId="0" borderId="0" xfId="0" applyNumberFormat="1"/>
    <xf numFmtId="0" fontId="0" fillId="0" borderId="0" xfId="0" applyAlignment="1">
      <alignment vertical="center"/>
    </xf>
    <xf numFmtId="0" fontId="6" fillId="3" borderId="3" xfId="0" applyFont="1" applyFill="1" applyBorder="1" applyAlignment="1">
      <alignment horizontal="left" vertical="center" wrapText="1"/>
    </xf>
    <xf numFmtId="166" fontId="1" fillId="0" borderId="0" xfId="0" applyNumberFormat="1" applyFont="1" applyAlignment="1">
      <alignment horizontal="left" vertical="center" indent="9"/>
    </xf>
    <xf numFmtId="0" fontId="0" fillId="0" borderId="0" xfId="0" applyAlignment="1">
      <alignment horizontal="left" vertical="top" wrapText="1"/>
    </xf>
    <xf numFmtId="166" fontId="0" fillId="0" borderId="4" xfId="0" applyNumberFormat="1" applyBorder="1" applyAlignment="1">
      <alignment horizontal="left" vertical="top" wrapText="1"/>
    </xf>
    <xf numFmtId="0" fontId="0" fillId="0" borderId="4" xfId="0" applyBorder="1" applyAlignment="1">
      <alignment horizontal="left" vertical="top" wrapText="1"/>
    </xf>
    <xf numFmtId="0" fontId="0" fillId="0" borderId="0" xfId="0" applyAlignment="1">
      <alignment horizontal="center"/>
    </xf>
    <xf numFmtId="0" fontId="0" fillId="0" borderId="4" xfId="0" applyBorder="1" applyAlignment="1">
      <alignment vertical="top" wrapText="1"/>
    </xf>
    <xf numFmtId="0" fontId="4" fillId="0" borderId="0" xfId="0" applyFont="1" applyAlignment="1">
      <alignment horizontal="center"/>
    </xf>
    <xf numFmtId="0" fontId="0" fillId="0" borderId="4" xfId="0" applyBorder="1" applyAlignment="1">
      <alignment horizontal="center" vertical="top" wrapText="1"/>
    </xf>
    <xf numFmtId="166" fontId="0" fillId="0" borderId="0" xfId="0" applyNumberFormat="1" applyAlignment="1">
      <alignment horizontal="left"/>
    </xf>
    <xf numFmtId="166" fontId="2" fillId="3" borderId="2" xfId="0" applyNumberFormat="1" applyFont="1" applyFill="1" applyBorder="1" applyAlignment="1">
      <alignment horizontal="left" wrapText="1"/>
    </xf>
    <xf numFmtId="166" fontId="6" fillId="3" borderId="3" xfId="0" applyNumberFormat="1" applyFont="1" applyFill="1" applyBorder="1" applyAlignment="1">
      <alignment horizontal="left" vertical="center" wrapText="1"/>
    </xf>
    <xf numFmtId="166" fontId="11" fillId="0" borderId="0" xfId="0" applyNumberFormat="1" applyFont="1" applyAlignment="1">
      <alignment horizontal="left" vertical="center"/>
    </xf>
    <xf numFmtId="166" fontId="10" fillId="0" borderId="0" xfId="0" applyNumberFormat="1" applyFont="1" applyAlignment="1">
      <alignment horizontal="left"/>
    </xf>
    <xf numFmtId="0" fontId="0" fillId="0" borderId="0" xfId="0" applyAlignment="1">
      <alignment vertical="top" wrapText="1"/>
    </xf>
    <xf numFmtId="0" fontId="10" fillId="0" borderId="0" xfId="0" applyFont="1" applyAlignment="1">
      <alignment horizontal="center"/>
    </xf>
    <xf numFmtId="0" fontId="0" fillId="0" borderId="0" xfId="0" applyAlignment="1">
      <alignment wrapText="1"/>
    </xf>
    <xf numFmtId="0" fontId="0" fillId="0" borderId="0" xfId="0" applyAlignment="1">
      <alignment horizontal="left" wrapText="1"/>
    </xf>
    <xf numFmtId="0" fontId="10" fillId="0" borderId="0" xfId="0" applyFont="1" applyAlignment="1">
      <alignment wrapText="1"/>
    </xf>
    <xf numFmtId="0" fontId="3" fillId="0" borderId="0" xfId="0" applyFont="1" applyAlignment="1">
      <alignment wrapText="1"/>
    </xf>
    <xf numFmtId="166" fontId="0" fillId="0" borderId="0" xfId="0" applyNumberFormat="1" applyAlignment="1">
      <alignment horizontal="left" vertical="top"/>
    </xf>
    <xf numFmtId="0" fontId="0" fillId="0" borderId="0" xfId="0" applyAlignment="1">
      <alignment horizontal="left" vertical="top"/>
    </xf>
    <xf numFmtId="0" fontId="0" fillId="0" borderId="0" xfId="0" applyAlignment="1">
      <alignment horizontal="right"/>
    </xf>
    <xf numFmtId="0" fontId="2" fillId="3" borderId="2" xfId="0" applyFont="1" applyFill="1" applyBorder="1" applyAlignment="1">
      <alignment horizontal="right" wrapText="1"/>
    </xf>
    <xf numFmtId="0" fontId="6" fillId="3" borderId="3" xfId="0" applyFont="1" applyFill="1" applyBorder="1" applyAlignment="1">
      <alignment horizontal="right" vertical="center" wrapText="1"/>
    </xf>
    <xf numFmtId="165" fontId="0" fillId="0" borderId="4" xfId="0" applyNumberFormat="1" applyBorder="1" applyAlignment="1">
      <alignment horizontal="right" vertical="top" wrapText="1"/>
    </xf>
    <xf numFmtId="4" fontId="0" fillId="0" borderId="4" xfId="0" applyNumberFormat="1" applyBorder="1" applyAlignment="1">
      <alignment horizontal="right" vertical="top" wrapText="1"/>
    </xf>
    <xf numFmtId="44" fontId="10" fillId="0" borderId="0" xfId="0" applyNumberFormat="1" applyFont="1" applyAlignment="1">
      <alignment horizontal="right"/>
    </xf>
    <xf numFmtId="165" fontId="0" fillId="0" borderId="0" xfId="0" applyNumberFormat="1" applyAlignment="1">
      <alignment horizontal="right"/>
    </xf>
    <xf numFmtId="0" fontId="10" fillId="0" borderId="5" xfId="0" applyFont="1" applyBorder="1" applyAlignment="1">
      <alignment horizontal="center"/>
    </xf>
    <xf numFmtId="165" fontId="2" fillId="3" borderId="2" xfId="0" applyNumberFormat="1" applyFont="1" applyFill="1" applyBorder="1" applyAlignment="1">
      <alignment horizontal="right" wrapText="1"/>
    </xf>
    <xf numFmtId="165" fontId="6" fillId="3" borderId="3" xfId="0" applyNumberFormat="1" applyFont="1" applyFill="1" applyBorder="1" applyAlignment="1">
      <alignment horizontal="right" vertical="center" wrapText="1"/>
    </xf>
    <xf numFmtId="0" fontId="0" fillId="0" borderId="4" xfId="0" applyBorder="1" applyAlignment="1">
      <alignment horizontal="right" vertical="top" wrapText="1"/>
    </xf>
    <xf numFmtId="0" fontId="0" fillId="0" borderId="6" xfId="0" applyBorder="1" applyAlignment="1">
      <alignment horizontal="center"/>
    </xf>
    <xf numFmtId="0" fontId="0" fillId="0" borderId="6" xfId="0" applyBorder="1" applyAlignment="1">
      <alignment wrapText="1"/>
    </xf>
    <xf numFmtId="165" fontId="0" fillId="0" borderId="6" xfId="0" applyNumberFormat="1" applyBorder="1" applyAlignment="1">
      <alignment horizontal="right"/>
    </xf>
    <xf numFmtId="0" fontId="0" fillId="0" borderId="6" xfId="0" applyBorder="1" applyAlignment="1">
      <alignment horizontal="right"/>
    </xf>
    <xf numFmtId="0" fontId="10" fillId="0" borderId="5" xfId="0" applyFont="1" applyBorder="1" applyAlignment="1">
      <alignment horizontal="center" wrapText="1"/>
    </xf>
    <xf numFmtId="0" fontId="12" fillId="0" borderId="0" xfId="0" applyFont="1" applyAlignment="1">
      <alignment horizontal="left"/>
    </xf>
    <xf numFmtId="0" fontId="12" fillId="0" borderId="0" xfId="0" applyFont="1" applyAlignment="1">
      <alignment horizontal="center" wrapText="1"/>
    </xf>
    <xf numFmtId="165" fontId="12" fillId="0" borderId="0" xfId="0" applyNumberFormat="1" applyFont="1" applyAlignment="1">
      <alignment wrapText="1"/>
    </xf>
    <xf numFmtId="7" fontId="10" fillId="4" borderId="5" xfId="1" applyNumberFormat="1" applyFont="1" applyFill="1" applyBorder="1" applyAlignment="1">
      <alignment wrapText="1"/>
    </xf>
    <xf numFmtId="166" fontId="0" fillId="0" borderId="4" xfId="0" applyNumberFormat="1" applyBorder="1" applyAlignment="1">
      <alignment horizontal="left" vertical="top"/>
    </xf>
    <xf numFmtId="0" fontId="0" fillId="0" borderId="4" xfId="0" applyBorder="1" applyAlignment="1">
      <alignment horizontal="center" vertical="top"/>
    </xf>
    <xf numFmtId="165" fontId="0" fillId="0" borderId="4" xfId="0" applyNumberFormat="1" applyBorder="1" applyAlignment="1">
      <alignment horizontal="right" vertical="top"/>
    </xf>
    <xf numFmtId="0" fontId="0" fillId="0" borderId="4" xfId="0" applyBorder="1" applyAlignment="1">
      <alignment horizontal="right" vertical="top"/>
    </xf>
    <xf numFmtId="0" fontId="0" fillId="0" borderId="4" xfId="0" applyBorder="1" applyAlignment="1">
      <alignment vertical="top"/>
    </xf>
    <xf numFmtId="0" fontId="0" fillId="0" borderId="0" xfId="0" applyAlignment="1">
      <alignment vertical="top"/>
    </xf>
    <xf numFmtId="0" fontId="13" fillId="0" borderId="4" xfId="0" applyFont="1" applyBorder="1" applyAlignment="1">
      <alignment horizontal="left" vertical="top" wrapText="1"/>
    </xf>
    <xf numFmtId="0" fontId="2" fillId="3" borderId="2" xfId="0" applyFont="1" applyFill="1" applyBorder="1" applyAlignment="1">
      <alignment horizontal="center" vertical="top" wrapText="1"/>
    </xf>
    <xf numFmtId="0" fontId="6" fillId="3" borderId="3" xfId="0" applyFont="1" applyFill="1" applyBorder="1" applyAlignment="1">
      <alignment horizontal="center" vertical="top" wrapText="1"/>
    </xf>
    <xf numFmtId="0" fontId="8" fillId="2" borderId="1" xfId="0" applyFont="1" applyFill="1" applyBorder="1" applyAlignment="1">
      <alignment horizontal="left" vertical="top"/>
    </xf>
    <xf numFmtId="0" fontId="8" fillId="2" borderId="1" xfId="0" applyFont="1" applyFill="1" applyBorder="1" applyAlignment="1">
      <alignment horizontal="left"/>
    </xf>
    <xf numFmtId="0" fontId="7" fillId="0" borderId="0" xfId="0" applyFont="1" applyAlignment="1">
      <alignment horizontal="right"/>
    </xf>
    <xf numFmtId="0" fontId="7" fillId="0" borderId="0" xfId="0" applyFont="1" applyAlignment="1">
      <alignment horizontal="left" vertical="top"/>
    </xf>
  </cellXfs>
  <cellStyles count="2">
    <cellStyle name="Currency" xfId="1" builtinId="4"/>
    <cellStyle name="Normal" xfId="0" builtinId="0"/>
  </cellStyles>
  <dxfs count="0"/>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60"/>
  <sheetViews>
    <sheetView tabSelected="1" zoomScale="60" zoomScaleNormal="60" zoomScaleSheetLayoutView="100" zoomScalePageLayoutView="72" workbookViewId="0">
      <pane ySplit="1" topLeftCell="A2" activePane="bottomLeft" state="frozenSplit"/>
      <selection pane="bottomLeft" activeCell="G12" sqref="G12"/>
    </sheetView>
  </sheetViews>
  <sheetFormatPr defaultRowHeight="14.4" x14ac:dyDescent="0.3"/>
  <cols>
    <col min="1" max="1" width="3.6640625" customWidth="1"/>
    <col min="2" max="2" width="21" style="17" customWidth="1"/>
    <col min="3" max="3" width="25.6640625" style="13" customWidth="1"/>
    <col min="4" max="4" width="24.5546875" style="24" customWidth="1"/>
    <col min="5" max="5" width="43.44140625" style="24" customWidth="1"/>
    <col min="6" max="6" width="24.5546875" style="30" customWidth="1"/>
    <col min="7" max="8" width="24.5546875" style="36" customWidth="1"/>
    <col min="9" max="9" width="24.5546875" style="24" customWidth="1"/>
    <col min="10" max="10" width="38.33203125" style="24" customWidth="1"/>
    <col min="11" max="11" width="24.5546875" style="17" customWidth="1"/>
    <col min="12" max="12" width="24.5546875" customWidth="1"/>
    <col min="13" max="13" width="36.6640625" style="22" customWidth="1"/>
  </cols>
  <sheetData>
    <row r="1" spans="1:13" x14ac:dyDescent="0.3">
      <c r="A1" s="29"/>
      <c r="B1" s="28"/>
      <c r="C1" s="29"/>
      <c r="D1" s="10"/>
      <c r="E1" s="10"/>
    </row>
    <row r="2" spans="1:13" ht="23.4" x14ac:dyDescent="0.3">
      <c r="A2" s="29"/>
      <c r="B2" s="62" t="s">
        <v>8</v>
      </c>
      <c r="C2" s="62"/>
      <c r="D2" s="59" t="s">
        <v>43</v>
      </c>
      <c r="E2" s="59"/>
    </row>
    <row r="3" spans="1:13" ht="7.95" customHeight="1" x14ac:dyDescent="0.35">
      <c r="C3" s="15"/>
      <c r="D3" s="27"/>
    </row>
    <row r="4" spans="1:13" ht="23.4" x14ac:dyDescent="0.45">
      <c r="B4" s="61" t="s">
        <v>9</v>
      </c>
      <c r="C4" s="61"/>
      <c r="D4" s="60" t="s">
        <v>162</v>
      </c>
      <c r="E4" s="60"/>
    </row>
    <row r="5" spans="1:13" ht="15" thickBot="1" x14ac:dyDescent="0.35">
      <c r="D5" s="27"/>
    </row>
    <row r="6" spans="1:13" ht="45.6" customHeight="1" thickTop="1" x14ac:dyDescent="0.3">
      <c r="A6" s="2"/>
      <c r="B6" s="18" t="s">
        <v>2</v>
      </c>
      <c r="C6" s="3" t="s">
        <v>0</v>
      </c>
      <c r="D6" s="3" t="s">
        <v>17</v>
      </c>
      <c r="E6" s="3" t="s">
        <v>1</v>
      </c>
      <c r="F6" s="31" t="s">
        <v>14</v>
      </c>
      <c r="G6" s="38" t="s">
        <v>16</v>
      </c>
      <c r="H6" s="38" t="s">
        <v>15</v>
      </c>
      <c r="I6" s="3" t="s">
        <v>12</v>
      </c>
      <c r="J6" s="3" t="s">
        <v>11</v>
      </c>
      <c r="K6" s="18" t="s">
        <v>3</v>
      </c>
      <c r="L6" s="3" t="s">
        <v>13</v>
      </c>
      <c r="M6" s="57" t="s">
        <v>10</v>
      </c>
    </row>
    <row r="7" spans="1:13" s="1" customFormat="1" ht="216.6" thickBot="1" x14ac:dyDescent="0.3">
      <c r="A7" s="4"/>
      <c r="B7" s="19" t="s">
        <v>4</v>
      </c>
      <c r="C7" s="5" t="s">
        <v>7</v>
      </c>
      <c r="D7" s="5" t="s">
        <v>21</v>
      </c>
      <c r="E7" s="5" t="s">
        <v>6</v>
      </c>
      <c r="F7" s="32" t="s">
        <v>18</v>
      </c>
      <c r="G7" s="39" t="s">
        <v>19</v>
      </c>
      <c r="H7" s="39" t="s">
        <v>20</v>
      </c>
      <c r="I7" s="5" t="s">
        <v>28</v>
      </c>
      <c r="J7" s="5" t="s">
        <v>22</v>
      </c>
      <c r="K7" s="19" t="s">
        <v>5</v>
      </c>
      <c r="L7" s="8" t="s">
        <v>29</v>
      </c>
      <c r="M7" s="58" t="s">
        <v>23</v>
      </c>
    </row>
    <row r="8" spans="1:13" ht="15" thickTop="1" x14ac:dyDescent="0.3">
      <c r="B8" s="9"/>
      <c r="J8" s="25"/>
      <c r="L8" s="6"/>
    </row>
    <row r="9" spans="1:13" ht="17.399999999999999" x14ac:dyDescent="0.3">
      <c r="B9" s="20" t="s">
        <v>42</v>
      </c>
      <c r="J9" s="25"/>
      <c r="L9" s="6"/>
    </row>
    <row r="10" spans="1:13" s="10" customFormat="1" ht="69.75" customHeight="1" x14ac:dyDescent="0.3">
      <c r="B10" s="11">
        <v>45275</v>
      </c>
      <c r="C10" s="16" t="s">
        <v>44</v>
      </c>
      <c r="D10" s="12" t="s">
        <v>45</v>
      </c>
      <c r="E10" s="12" t="s">
        <v>46</v>
      </c>
      <c r="F10" s="33">
        <v>2500000</v>
      </c>
      <c r="G10" s="33"/>
      <c r="H10" s="40"/>
      <c r="I10" s="12" t="s">
        <v>27</v>
      </c>
      <c r="J10" s="12" t="s">
        <v>109</v>
      </c>
      <c r="K10" s="11">
        <v>46813</v>
      </c>
      <c r="L10" s="12"/>
      <c r="M10" s="12" t="s">
        <v>39</v>
      </c>
    </row>
    <row r="11" spans="1:13" s="10" customFormat="1" ht="66.75" customHeight="1" x14ac:dyDescent="0.3">
      <c r="B11" s="11">
        <v>45293</v>
      </c>
      <c r="C11" s="16" t="s">
        <v>51</v>
      </c>
      <c r="D11" s="12" t="s">
        <v>52</v>
      </c>
      <c r="E11" s="12" t="s">
        <v>53</v>
      </c>
      <c r="F11" s="33">
        <v>49059.5</v>
      </c>
      <c r="G11" s="33"/>
      <c r="H11" s="40"/>
      <c r="I11" s="12" t="s">
        <v>24</v>
      </c>
      <c r="J11" s="12" t="s">
        <v>111</v>
      </c>
      <c r="K11" s="11">
        <v>45348</v>
      </c>
      <c r="L11" s="12"/>
      <c r="M11" s="12" t="s">
        <v>31</v>
      </c>
    </row>
    <row r="12" spans="1:13" s="10" customFormat="1" ht="117" customHeight="1" x14ac:dyDescent="0.3">
      <c r="B12" s="11">
        <v>45275</v>
      </c>
      <c r="C12" s="16" t="s">
        <v>54</v>
      </c>
      <c r="D12" s="12" t="s">
        <v>50</v>
      </c>
      <c r="E12" s="12" t="s">
        <v>55</v>
      </c>
      <c r="F12" s="33">
        <v>2300000</v>
      </c>
      <c r="G12" s="33"/>
      <c r="H12" s="40"/>
      <c r="I12" s="12" t="s">
        <v>27</v>
      </c>
      <c r="J12" s="12" t="s">
        <v>112</v>
      </c>
      <c r="K12" s="11">
        <v>45930</v>
      </c>
      <c r="L12" s="12"/>
      <c r="M12" s="12" t="s">
        <v>31</v>
      </c>
    </row>
    <row r="13" spans="1:13" s="10" customFormat="1" ht="96" customHeight="1" x14ac:dyDescent="0.3">
      <c r="B13" s="11">
        <v>45276</v>
      </c>
      <c r="C13" s="16" t="s">
        <v>56</v>
      </c>
      <c r="D13" s="12" t="s">
        <v>50</v>
      </c>
      <c r="E13" s="12" t="s">
        <v>57</v>
      </c>
      <c r="F13" s="33">
        <v>286000</v>
      </c>
      <c r="G13" s="33"/>
      <c r="H13" s="40"/>
      <c r="I13" s="12" t="s">
        <v>27</v>
      </c>
      <c r="J13" s="12" t="s">
        <v>113</v>
      </c>
      <c r="K13" s="11">
        <v>45961</v>
      </c>
      <c r="L13" s="12"/>
      <c r="M13" s="12" t="s">
        <v>31</v>
      </c>
    </row>
    <row r="14" spans="1:13" s="10" customFormat="1" ht="103.5" customHeight="1" x14ac:dyDescent="0.3">
      <c r="B14" s="11">
        <v>45278</v>
      </c>
      <c r="C14" s="16" t="s">
        <v>58</v>
      </c>
      <c r="D14" s="12" t="s">
        <v>50</v>
      </c>
      <c r="E14" s="12" t="s">
        <v>59</v>
      </c>
      <c r="F14" s="33">
        <v>800000</v>
      </c>
      <c r="G14" s="33"/>
      <c r="H14" s="40"/>
      <c r="I14" s="12" t="s">
        <v>27</v>
      </c>
      <c r="J14" s="12" t="s">
        <v>114</v>
      </c>
      <c r="K14" s="11">
        <v>46203</v>
      </c>
      <c r="L14" s="12"/>
      <c r="M14" s="12" t="s">
        <v>31</v>
      </c>
    </row>
    <row r="15" spans="1:13" s="10" customFormat="1" ht="87" customHeight="1" x14ac:dyDescent="0.3">
      <c r="B15" s="11">
        <v>45278</v>
      </c>
      <c r="C15" s="16" t="s">
        <v>60</v>
      </c>
      <c r="D15" s="12" t="s">
        <v>50</v>
      </c>
      <c r="E15" s="12" t="s">
        <v>61</v>
      </c>
      <c r="F15" s="33">
        <v>805000</v>
      </c>
      <c r="G15" s="33"/>
      <c r="H15" s="40"/>
      <c r="I15" s="12" t="s">
        <v>27</v>
      </c>
      <c r="J15" s="12" t="s">
        <v>115</v>
      </c>
      <c r="K15" s="11">
        <v>46203</v>
      </c>
      <c r="L15" s="12"/>
      <c r="M15" s="12" t="s">
        <v>31</v>
      </c>
    </row>
    <row r="16" spans="1:13" s="10" customFormat="1" ht="63.75" customHeight="1" x14ac:dyDescent="0.3">
      <c r="B16" s="11">
        <v>45261</v>
      </c>
      <c r="C16" s="16" t="s">
        <v>62</v>
      </c>
      <c r="D16" s="12" t="s">
        <v>45</v>
      </c>
      <c r="E16" s="12" t="s">
        <v>46</v>
      </c>
      <c r="F16" s="33">
        <v>4100000</v>
      </c>
      <c r="G16" s="33"/>
      <c r="H16" s="40"/>
      <c r="I16" s="12" t="s">
        <v>27</v>
      </c>
      <c r="J16" s="12" t="s">
        <v>116</v>
      </c>
      <c r="K16" s="11">
        <v>46112</v>
      </c>
      <c r="L16" s="12"/>
      <c r="M16" s="12" t="s">
        <v>32</v>
      </c>
    </row>
    <row r="17" spans="2:13" s="10" customFormat="1" ht="92.25" customHeight="1" x14ac:dyDescent="0.3">
      <c r="B17" s="11">
        <v>45278</v>
      </c>
      <c r="C17" s="16" t="s">
        <v>63</v>
      </c>
      <c r="D17" s="12" t="s">
        <v>50</v>
      </c>
      <c r="E17" s="12" t="s">
        <v>64</v>
      </c>
      <c r="F17" s="33">
        <v>825000</v>
      </c>
      <c r="G17" s="33"/>
      <c r="H17" s="40"/>
      <c r="I17" s="12" t="s">
        <v>27</v>
      </c>
      <c r="J17" s="12" t="s">
        <v>163</v>
      </c>
      <c r="K17" s="11">
        <v>45748</v>
      </c>
      <c r="L17" s="12"/>
      <c r="M17" s="12" t="s">
        <v>31</v>
      </c>
    </row>
    <row r="18" spans="2:13" s="10" customFormat="1" ht="58.5" customHeight="1" x14ac:dyDescent="0.3">
      <c r="B18" s="11">
        <v>45280</v>
      </c>
      <c r="C18" s="16" t="s">
        <v>65</v>
      </c>
      <c r="D18" s="12" t="s">
        <v>52</v>
      </c>
      <c r="E18" s="12" t="s">
        <v>66</v>
      </c>
      <c r="F18" s="33">
        <v>38000</v>
      </c>
      <c r="G18" s="33"/>
      <c r="H18" s="40"/>
      <c r="I18" s="56" t="s">
        <v>132</v>
      </c>
      <c r="J18" s="12" t="s">
        <v>117</v>
      </c>
      <c r="K18" s="11">
        <v>45380</v>
      </c>
      <c r="L18" s="12"/>
      <c r="M18" s="12" t="s">
        <v>31</v>
      </c>
    </row>
    <row r="19" spans="2:13" s="10" customFormat="1" ht="84.75" customHeight="1" x14ac:dyDescent="0.3">
      <c r="B19" s="11">
        <v>45278</v>
      </c>
      <c r="C19" s="16" t="s">
        <v>67</v>
      </c>
      <c r="D19" s="12" t="s">
        <v>50</v>
      </c>
      <c r="E19" s="12" t="s">
        <v>68</v>
      </c>
      <c r="F19" s="33">
        <v>130000</v>
      </c>
      <c r="G19" s="33"/>
      <c r="H19" s="40"/>
      <c r="I19" s="12" t="s">
        <v>27</v>
      </c>
      <c r="J19" s="12" t="s">
        <v>118</v>
      </c>
      <c r="K19" s="11">
        <v>45504</v>
      </c>
      <c r="L19" s="12"/>
      <c r="M19" s="12" t="s">
        <v>31</v>
      </c>
    </row>
    <row r="20" spans="2:13" s="10" customFormat="1" ht="96.75" customHeight="1" x14ac:dyDescent="0.3">
      <c r="B20" s="11">
        <v>45292</v>
      </c>
      <c r="C20" s="16" t="s">
        <v>69</v>
      </c>
      <c r="D20" s="12" t="s">
        <v>70</v>
      </c>
      <c r="E20" s="12" t="s">
        <v>71</v>
      </c>
      <c r="F20" s="33">
        <v>160000</v>
      </c>
      <c r="G20" s="33"/>
      <c r="H20" s="40"/>
      <c r="I20" s="12" t="s">
        <v>24</v>
      </c>
      <c r="J20" s="12" t="s">
        <v>168</v>
      </c>
      <c r="K20" s="11">
        <v>45337</v>
      </c>
      <c r="L20" s="12"/>
      <c r="M20" s="12" t="s">
        <v>33</v>
      </c>
    </row>
    <row r="21" spans="2:13" s="10" customFormat="1" ht="97.5" customHeight="1" x14ac:dyDescent="0.3">
      <c r="B21" s="11">
        <v>45278</v>
      </c>
      <c r="C21" s="16" t="s">
        <v>72</v>
      </c>
      <c r="D21" s="12" t="s">
        <v>50</v>
      </c>
      <c r="E21" s="12" t="s">
        <v>73</v>
      </c>
      <c r="F21" s="33">
        <v>2500000</v>
      </c>
      <c r="G21" s="33"/>
      <c r="H21" s="40"/>
      <c r="I21" s="12" t="s">
        <v>27</v>
      </c>
      <c r="J21" s="12" t="s">
        <v>164</v>
      </c>
      <c r="K21" s="11">
        <v>45746</v>
      </c>
      <c r="L21" s="12"/>
      <c r="M21" s="12" t="s">
        <v>31</v>
      </c>
    </row>
    <row r="22" spans="2:13" s="10" customFormat="1" ht="63" customHeight="1" x14ac:dyDescent="0.3">
      <c r="B22" s="11">
        <v>45332</v>
      </c>
      <c r="C22" s="16" t="s">
        <v>74</v>
      </c>
      <c r="D22" s="12" t="s">
        <v>48</v>
      </c>
      <c r="E22" s="12" t="s">
        <v>75</v>
      </c>
      <c r="F22" s="33">
        <v>19500</v>
      </c>
      <c r="G22" s="33"/>
      <c r="H22" s="40"/>
      <c r="I22" s="12" t="s">
        <v>24</v>
      </c>
      <c r="J22" s="12" t="s">
        <v>170</v>
      </c>
      <c r="K22" s="11">
        <v>45473</v>
      </c>
      <c r="L22" s="12"/>
      <c r="M22" s="12" t="s">
        <v>31</v>
      </c>
    </row>
    <row r="23" spans="2:13" s="10" customFormat="1" ht="75.75" customHeight="1" x14ac:dyDescent="0.3">
      <c r="B23" s="11">
        <v>45244</v>
      </c>
      <c r="C23" s="16" t="s">
        <v>76</v>
      </c>
      <c r="D23" s="12" t="s">
        <v>173</v>
      </c>
      <c r="E23" s="12" t="s">
        <v>77</v>
      </c>
      <c r="F23" s="33">
        <v>80000000</v>
      </c>
      <c r="G23" s="33"/>
      <c r="H23" s="40"/>
      <c r="I23" s="12" t="s">
        <v>27</v>
      </c>
      <c r="J23" s="12" t="s">
        <v>119</v>
      </c>
      <c r="K23" s="11">
        <v>54239</v>
      </c>
      <c r="L23" s="12"/>
      <c r="M23" s="12" t="s">
        <v>39</v>
      </c>
    </row>
    <row r="24" spans="2:13" s="10" customFormat="1" ht="60.75" customHeight="1" x14ac:dyDescent="0.3">
      <c r="B24" s="11">
        <v>45345</v>
      </c>
      <c r="C24" s="16" t="s">
        <v>78</v>
      </c>
      <c r="D24" s="12" t="s">
        <v>52</v>
      </c>
      <c r="E24" s="12" t="s">
        <v>79</v>
      </c>
      <c r="F24" s="33">
        <v>1200000</v>
      </c>
      <c r="G24" s="33"/>
      <c r="H24" s="40"/>
      <c r="I24" s="12" t="s">
        <v>27</v>
      </c>
      <c r="J24" s="12" t="s">
        <v>120</v>
      </c>
      <c r="K24" s="11">
        <v>45838</v>
      </c>
      <c r="L24" s="12"/>
      <c r="M24" s="12" t="s">
        <v>38</v>
      </c>
    </row>
    <row r="25" spans="2:13" s="10" customFormat="1" ht="44.25" customHeight="1" x14ac:dyDescent="0.3">
      <c r="B25" s="11">
        <v>45348</v>
      </c>
      <c r="C25" s="16" t="s">
        <v>80</v>
      </c>
      <c r="D25" s="12" t="s">
        <v>81</v>
      </c>
      <c r="E25" s="12" t="s">
        <v>82</v>
      </c>
      <c r="F25" s="33">
        <v>74950</v>
      </c>
      <c r="G25" s="33"/>
      <c r="H25" s="40"/>
      <c r="I25" s="12" t="s">
        <v>24</v>
      </c>
      <c r="J25" s="12" t="s">
        <v>121</v>
      </c>
      <c r="K25" s="11">
        <v>45413</v>
      </c>
      <c r="L25" s="12"/>
      <c r="M25" s="12" t="s">
        <v>31</v>
      </c>
    </row>
    <row r="26" spans="2:13" s="10" customFormat="1" ht="45" customHeight="1" x14ac:dyDescent="0.3">
      <c r="B26" s="11">
        <v>45344</v>
      </c>
      <c r="C26" s="16" t="s">
        <v>83</v>
      </c>
      <c r="D26" s="12" t="s">
        <v>50</v>
      </c>
      <c r="E26" s="12" t="s">
        <v>84</v>
      </c>
      <c r="F26" s="33">
        <v>24850</v>
      </c>
      <c r="G26" s="33"/>
      <c r="H26" s="40"/>
      <c r="I26" s="12" t="s">
        <v>24</v>
      </c>
      <c r="J26" s="12" t="s">
        <v>122</v>
      </c>
      <c r="K26" s="11">
        <v>45382</v>
      </c>
      <c r="L26" s="12"/>
      <c r="M26" s="12" t="s">
        <v>31</v>
      </c>
    </row>
    <row r="27" spans="2:13" s="10" customFormat="1" ht="171" customHeight="1" x14ac:dyDescent="0.3">
      <c r="B27" s="11">
        <v>45271</v>
      </c>
      <c r="C27" s="16" t="s">
        <v>85</v>
      </c>
      <c r="D27" s="12" t="s">
        <v>70</v>
      </c>
      <c r="E27" s="12" t="s">
        <v>86</v>
      </c>
      <c r="F27" s="52">
        <v>30000</v>
      </c>
      <c r="G27" s="33"/>
      <c r="H27" s="40"/>
      <c r="I27" s="12" t="s">
        <v>25</v>
      </c>
      <c r="J27" s="12" t="s">
        <v>123</v>
      </c>
      <c r="K27" s="11">
        <v>45628</v>
      </c>
      <c r="L27" s="12"/>
      <c r="M27" s="12" t="s">
        <v>36</v>
      </c>
    </row>
    <row r="28" spans="2:13" s="10" customFormat="1" ht="141" customHeight="1" x14ac:dyDescent="0.3">
      <c r="B28" s="11">
        <v>45353</v>
      </c>
      <c r="C28" s="16" t="s">
        <v>87</v>
      </c>
      <c r="D28" s="12" t="s">
        <v>52</v>
      </c>
      <c r="E28" s="12" t="s">
        <v>79</v>
      </c>
      <c r="F28" s="33">
        <v>872000</v>
      </c>
      <c r="G28" s="33"/>
      <c r="H28" s="40"/>
      <c r="I28" s="12" t="s">
        <v>27</v>
      </c>
      <c r="J28" s="12" t="s">
        <v>124</v>
      </c>
      <c r="K28" s="11">
        <v>46112</v>
      </c>
      <c r="L28" s="12"/>
      <c r="M28" s="12" t="s">
        <v>38</v>
      </c>
    </row>
    <row r="29" spans="2:13" s="10" customFormat="1" ht="74.25" customHeight="1" x14ac:dyDescent="0.3">
      <c r="B29" s="11">
        <v>45337</v>
      </c>
      <c r="C29" s="16" t="s">
        <v>88</v>
      </c>
      <c r="D29" s="12" t="s">
        <v>50</v>
      </c>
      <c r="E29" s="12" t="s">
        <v>89</v>
      </c>
      <c r="F29" s="33">
        <v>254000</v>
      </c>
      <c r="G29" s="33"/>
      <c r="H29" s="40"/>
      <c r="I29" s="12" t="s">
        <v>27</v>
      </c>
      <c r="J29" s="12" t="s">
        <v>125</v>
      </c>
      <c r="K29" s="11">
        <v>45689</v>
      </c>
      <c r="L29" s="12"/>
      <c r="M29" s="12" t="s">
        <v>31</v>
      </c>
    </row>
    <row r="30" spans="2:13" s="10" customFormat="1" ht="138.75" customHeight="1" x14ac:dyDescent="0.3">
      <c r="B30" s="11">
        <v>45316</v>
      </c>
      <c r="C30" s="16" t="s">
        <v>90</v>
      </c>
      <c r="D30" s="12" t="s">
        <v>50</v>
      </c>
      <c r="E30" s="12" t="s">
        <v>91</v>
      </c>
      <c r="F30" s="33">
        <v>25000</v>
      </c>
      <c r="G30" s="33"/>
      <c r="H30" s="40"/>
      <c r="I30" s="12" t="s">
        <v>27</v>
      </c>
      <c r="J30" s="12" t="s">
        <v>165</v>
      </c>
      <c r="K30" s="11">
        <v>45427</v>
      </c>
      <c r="L30" s="12"/>
      <c r="M30" s="12" t="s">
        <v>31</v>
      </c>
    </row>
    <row r="31" spans="2:13" s="10" customFormat="1" ht="63.75" customHeight="1" x14ac:dyDescent="0.3">
      <c r="B31" s="11">
        <v>45278</v>
      </c>
      <c r="C31" s="16" t="s">
        <v>92</v>
      </c>
      <c r="D31" s="12" t="s">
        <v>50</v>
      </c>
      <c r="E31" s="12" t="s">
        <v>93</v>
      </c>
      <c r="F31" s="33">
        <v>970000</v>
      </c>
      <c r="G31" s="33"/>
      <c r="H31" s="40"/>
      <c r="I31" s="12" t="s">
        <v>27</v>
      </c>
      <c r="J31" s="12" t="s">
        <v>126</v>
      </c>
      <c r="K31" s="11">
        <v>45412</v>
      </c>
      <c r="L31" s="12"/>
      <c r="M31" s="12" t="s">
        <v>31</v>
      </c>
    </row>
    <row r="32" spans="2:13" s="10" customFormat="1" ht="94.5" customHeight="1" x14ac:dyDescent="0.3">
      <c r="B32" s="11">
        <v>45219</v>
      </c>
      <c r="C32" s="16" t="s">
        <v>94</v>
      </c>
      <c r="D32" s="12" t="s">
        <v>95</v>
      </c>
      <c r="E32" s="12" t="s">
        <v>96</v>
      </c>
      <c r="F32" s="33">
        <v>74000</v>
      </c>
      <c r="G32" s="33"/>
      <c r="H32" s="40"/>
      <c r="I32" s="12" t="s">
        <v>27</v>
      </c>
      <c r="J32" s="12" t="s">
        <v>127</v>
      </c>
      <c r="K32" s="11">
        <v>45382</v>
      </c>
      <c r="L32" s="12"/>
      <c r="M32" s="12" t="s">
        <v>39</v>
      </c>
    </row>
    <row r="33" spans="2:13" s="10" customFormat="1" ht="56.25" customHeight="1" x14ac:dyDescent="0.3">
      <c r="B33" s="11">
        <v>45362</v>
      </c>
      <c r="C33" s="16" t="s">
        <v>97</v>
      </c>
      <c r="D33" s="12" t="s">
        <v>81</v>
      </c>
      <c r="E33" s="12" t="s">
        <v>98</v>
      </c>
      <c r="F33" s="33">
        <v>44915</v>
      </c>
      <c r="G33" s="33"/>
      <c r="H33" s="40"/>
      <c r="I33" s="12" t="s">
        <v>24</v>
      </c>
      <c r="J33" s="12" t="s">
        <v>171</v>
      </c>
      <c r="K33" s="11">
        <v>45382</v>
      </c>
      <c r="L33" s="12"/>
      <c r="M33" s="14" t="s">
        <v>31</v>
      </c>
    </row>
    <row r="34" spans="2:13" s="55" customFormat="1" ht="141" customHeight="1" x14ac:dyDescent="0.3">
      <c r="B34" s="50">
        <v>45294</v>
      </c>
      <c r="C34" s="51" t="s">
        <v>99</v>
      </c>
      <c r="D34" s="14" t="s">
        <v>45</v>
      </c>
      <c r="E34" s="14" t="s">
        <v>100</v>
      </c>
      <c r="F34" s="52">
        <v>4000000</v>
      </c>
      <c r="G34" s="52"/>
      <c r="H34" s="53"/>
      <c r="I34" s="14" t="s">
        <v>27</v>
      </c>
      <c r="J34" s="14" t="s">
        <v>128</v>
      </c>
      <c r="K34" s="50">
        <v>46203</v>
      </c>
      <c r="L34" s="54"/>
      <c r="M34" s="14" t="s">
        <v>38</v>
      </c>
    </row>
    <row r="35" spans="2:13" s="55" customFormat="1" ht="66.75" customHeight="1" x14ac:dyDescent="0.3">
      <c r="B35" s="50">
        <v>45139</v>
      </c>
      <c r="C35" s="51" t="s">
        <v>101</v>
      </c>
      <c r="D35" s="14" t="s">
        <v>102</v>
      </c>
      <c r="E35" s="14" t="s">
        <v>103</v>
      </c>
      <c r="F35" s="52">
        <v>37275</v>
      </c>
      <c r="G35" s="52"/>
      <c r="H35" s="53"/>
      <c r="I35" s="14" t="s">
        <v>24</v>
      </c>
      <c r="J35" s="14" t="s">
        <v>129</v>
      </c>
      <c r="K35" s="50">
        <v>45412</v>
      </c>
      <c r="L35" s="54"/>
      <c r="M35" s="14" t="s">
        <v>31</v>
      </c>
    </row>
    <row r="36" spans="2:13" s="22" customFormat="1" ht="74.25" customHeight="1" x14ac:dyDescent="0.3">
      <c r="B36" s="11">
        <v>45376</v>
      </c>
      <c r="C36" s="16" t="s">
        <v>105</v>
      </c>
      <c r="D36" s="14" t="s">
        <v>52</v>
      </c>
      <c r="E36" s="14" t="s">
        <v>104</v>
      </c>
      <c r="F36" s="52">
        <v>200000</v>
      </c>
      <c r="G36" s="34"/>
      <c r="H36" s="40"/>
      <c r="I36" s="14" t="s">
        <v>27</v>
      </c>
      <c r="J36" s="14" t="s">
        <v>130</v>
      </c>
      <c r="K36" s="11">
        <v>46106</v>
      </c>
      <c r="L36" s="14"/>
      <c r="M36" s="12" t="s">
        <v>39</v>
      </c>
    </row>
    <row r="37" spans="2:13" s="55" customFormat="1" ht="112.5" customHeight="1" x14ac:dyDescent="0.3">
      <c r="B37" s="50">
        <v>45323</v>
      </c>
      <c r="C37" s="51" t="s">
        <v>106</v>
      </c>
      <c r="D37" s="14" t="s">
        <v>52</v>
      </c>
      <c r="E37" s="14" t="s">
        <v>107</v>
      </c>
      <c r="F37" s="52">
        <v>50000</v>
      </c>
      <c r="G37" s="52"/>
      <c r="H37" s="53"/>
      <c r="I37" s="14" t="s">
        <v>27</v>
      </c>
      <c r="J37" s="14" t="s">
        <v>166</v>
      </c>
      <c r="K37" s="50">
        <v>45747</v>
      </c>
      <c r="L37" s="54"/>
      <c r="M37" s="14" t="s">
        <v>33</v>
      </c>
    </row>
    <row r="38" spans="2:13" s="55" customFormat="1" ht="82.5" customHeight="1" x14ac:dyDescent="0.3">
      <c r="B38" s="50">
        <v>45362</v>
      </c>
      <c r="C38" s="51" t="s">
        <v>108</v>
      </c>
      <c r="D38" s="14" t="s">
        <v>50</v>
      </c>
      <c r="E38" s="14" t="s">
        <v>82</v>
      </c>
      <c r="F38" s="52">
        <v>68400</v>
      </c>
      <c r="G38" s="52"/>
      <c r="H38" s="53"/>
      <c r="I38" s="14" t="s">
        <v>24</v>
      </c>
      <c r="J38" s="14" t="s">
        <v>131</v>
      </c>
      <c r="K38" s="50">
        <v>45565</v>
      </c>
      <c r="L38" s="54"/>
      <c r="M38" s="14" t="s">
        <v>31</v>
      </c>
    </row>
    <row r="39" spans="2:13" ht="18" x14ac:dyDescent="0.35">
      <c r="C39" s="23"/>
      <c r="D39" s="26"/>
      <c r="E39" s="26"/>
      <c r="F39" s="35"/>
    </row>
    <row r="40" spans="2:13" x14ac:dyDescent="0.3">
      <c r="C40" s="41">
        <f>COUNTA(C10:C38)</f>
        <v>29</v>
      </c>
      <c r="D40" s="42" t="s">
        <v>134</v>
      </c>
      <c r="E40" s="42"/>
      <c r="F40" s="43">
        <f>SUM(F10:F38)</f>
        <v>102437949.5</v>
      </c>
    </row>
    <row r="41" spans="2:13" x14ac:dyDescent="0.3">
      <c r="C41"/>
    </row>
    <row r="44" spans="2:13" ht="18" x14ac:dyDescent="0.35">
      <c r="B44" s="21" t="s">
        <v>133</v>
      </c>
    </row>
    <row r="45" spans="2:13" s="10" customFormat="1" ht="44.25" customHeight="1" x14ac:dyDescent="0.3">
      <c r="B45" s="11">
        <v>45231</v>
      </c>
      <c r="C45" s="16" t="s">
        <v>47</v>
      </c>
      <c r="D45" s="12" t="s">
        <v>48</v>
      </c>
      <c r="E45" s="12" t="s">
        <v>49</v>
      </c>
      <c r="F45" s="33">
        <v>7300</v>
      </c>
      <c r="G45" s="33">
        <v>8500</v>
      </c>
      <c r="H45" s="33">
        <f>+F45+G45</f>
        <v>15800</v>
      </c>
      <c r="I45" s="12" t="s">
        <v>24</v>
      </c>
      <c r="J45" s="12" t="s">
        <v>110</v>
      </c>
      <c r="K45" s="11">
        <v>45382</v>
      </c>
      <c r="L45" s="12"/>
      <c r="M45" s="12" t="s">
        <v>31</v>
      </c>
    </row>
    <row r="46" spans="2:13" s="10" customFormat="1" ht="28.8" x14ac:dyDescent="0.3">
      <c r="B46" s="11">
        <v>45200</v>
      </c>
      <c r="C46" s="16" t="s">
        <v>144</v>
      </c>
      <c r="D46" s="12" t="s">
        <v>161</v>
      </c>
      <c r="E46" s="12" t="s">
        <v>155</v>
      </c>
      <c r="F46" s="33">
        <v>20000</v>
      </c>
      <c r="G46" s="33">
        <v>34000</v>
      </c>
      <c r="H46" s="33">
        <v>54000</v>
      </c>
      <c r="I46" s="12" t="s">
        <v>24</v>
      </c>
      <c r="J46" s="12" t="s">
        <v>150</v>
      </c>
      <c r="K46" s="11">
        <v>45747</v>
      </c>
      <c r="L46" s="12"/>
      <c r="M46" s="12" t="s">
        <v>30</v>
      </c>
    </row>
    <row r="47" spans="2:13" s="10" customFormat="1" ht="28.8" x14ac:dyDescent="0.3">
      <c r="B47" s="11">
        <v>45200</v>
      </c>
      <c r="C47" s="16" t="s">
        <v>145</v>
      </c>
      <c r="D47" s="12" t="s">
        <v>161</v>
      </c>
      <c r="E47" s="12" t="s">
        <v>156</v>
      </c>
      <c r="F47" s="33">
        <v>40000</v>
      </c>
      <c r="G47" s="33">
        <v>70000</v>
      </c>
      <c r="H47" s="33">
        <v>110000</v>
      </c>
      <c r="I47" s="12" t="s">
        <v>24</v>
      </c>
      <c r="J47" s="12" t="s">
        <v>150</v>
      </c>
      <c r="K47" s="11">
        <v>45747</v>
      </c>
      <c r="L47" s="12"/>
      <c r="M47" s="12" t="s">
        <v>30</v>
      </c>
    </row>
    <row r="48" spans="2:13" s="10" customFormat="1" ht="72" x14ac:dyDescent="0.3">
      <c r="B48" s="11">
        <v>44949</v>
      </c>
      <c r="C48" s="16" t="s">
        <v>143</v>
      </c>
      <c r="D48" s="12" t="s">
        <v>172</v>
      </c>
      <c r="E48" s="12" t="s">
        <v>75</v>
      </c>
      <c r="F48" s="33">
        <v>39960</v>
      </c>
      <c r="G48" s="33">
        <v>35035</v>
      </c>
      <c r="H48" s="33">
        <v>74995</v>
      </c>
      <c r="I48" s="12" t="s">
        <v>24</v>
      </c>
      <c r="J48" s="12" t="s">
        <v>149</v>
      </c>
      <c r="K48" s="11">
        <v>45412</v>
      </c>
      <c r="L48" s="12"/>
      <c r="M48" s="12" t="s">
        <v>31</v>
      </c>
    </row>
    <row r="49" spans="2:13" s="10" customFormat="1" ht="43.2" x14ac:dyDescent="0.3">
      <c r="B49" s="11">
        <v>44235</v>
      </c>
      <c r="C49" s="16" t="s">
        <v>140</v>
      </c>
      <c r="D49" s="12" t="s">
        <v>158</v>
      </c>
      <c r="E49" s="12" t="s">
        <v>152</v>
      </c>
      <c r="F49" s="33">
        <v>3000</v>
      </c>
      <c r="G49" s="33">
        <v>3000</v>
      </c>
      <c r="H49" s="33">
        <v>12000</v>
      </c>
      <c r="I49" s="12" t="s">
        <v>27</v>
      </c>
      <c r="J49" s="12" t="s">
        <v>147</v>
      </c>
      <c r="K49" s="11">
        <v>45527</v>
      </c>
      <c r="L49" s="12"/>
      <c r="M49" s="12" t="s">
        <v>39</v>
      </c>
    </row>
    <row r="50" spans="2:13" s="10" customFormat="1" ht="52.5" customHeight="1" x14ac:dyDescent="0.3">
      <c r="B50" s="11">
        <v>44306</v>
      </c>
      <c r="C50" s="16" t="s">
        <v>141</v>
      </c>
      <c r="D50" s="12" t="s">
        <v>159</v>
      </c>
      <c r="E50" s="12" t="s">
        <v>153</v>
      </c>
      <c r="F50" s="33">
        <v>69116</v>
      </c>
      <c r="G50" s="33">
        <v>56605.919999999998</v>
      </c>
      <c r="H50" s="33">
        <v>202717.2</v>
      </c>
      <c r="I50" s="12" t="s">
        <v>26</v>
      </c>
      <c r="J50" s="12" t="s">
        <v>148</v>
      </c>
      <c r="K50" s="11">
        <v>45747</v>
      </c>
      <c r="L50" s="12"/>
      <c r="M50" s="12" t="s">
        <v>30</v>
      </c>
    </row>
    <row r="51" spans="2:13" s="10" customFormat="1" ht="43.2" x14ac:dyDescent="0.3">
      <c r="B51" s="11">
        <v>43871</v>
      </c>
      <c r="C51" s="16" t="s">
        <v>146</v>
      </c>
      <c r="D51" s="12" t="s">
        <v>157</v>
      </c>
      <c r="E51" s="12" t="s">
        <v>151</v>
      </c>
      <c r="F51" s="33">
        <v>2058000</v>
      </c>
      <c r="G51" s="33">
        <v>686000</v>
      </c>
      <c r="H51" s="33">
        <v>3755000</v>
      </c>
      <c r="I51" s="12" t="s">
        <v>27</v>
      </c>
      <c r="J51" s="12" t="s">
        <v>169</v>
      </c>
      <c r="K51" s="11">
        <v>45747</v>
      </c>
      <c r="L51" s="12"/>
      <c r="M51" s="12" t="s">
        <v>39</v>
      </c>
    </row>
    <row r="52" spans="2:13" s="10" customFormat="1" ht="86.4" x14ac:dyDescent="0.3">
      <c r="B52" s="11" t="s">
        <v>139</v>
      </c>
      <c r="C52" s="16" t="s">
        <v>142</v>
      </c>
      <c r="D52" s="12" t="s">
        <v>160</v>
      </c>
      <c r="E52" s="12" t="s">
        <v>154</v>
      </c>
      <c r="F52" s="33">
        <v>10004000</v>
      </c>
      <c r="G52" s="33">
        <v>2450000</v>
      </c>
      <c r="H52" s="33">
        <v>12454000</v>
      </c>
      <c r="I52" s="12" t="s">
        <v>27</v>
      </c>
      <c r="J52" s="12" t="s">
        <v>167</v>
      </c>
      <c r="K52" s="11">
        <v>46296</v>
      </c>
      <c r="L52" s="12"/>
      <c r="M52" s="12" t="s">
        <v>32</v>
      </c>
    </row>
    <row r="54" spans="2:13" x14ac:dyDescent="0.3">
      <c r="C54" s="41">
        <f>COUNTA(C45:C52)</f>
        <v>8</v>
      </c>
      <c r="D54" s="42" t="s">
        <v>135</v>
      </c>
      <c r="E54" s="42"/>
      <c r="F54" s="44"/>
      <c r="G54" s="43"/>
      <c r="H54" s="43">
        <f>SUM(H45:H52)</f>
        <v>16678512.199999999</v>
      </c>
    </row>
    <row r="57" spans="2:13" ht="18" x14ac:dyDescent="0.35">
      <c r="C57" s="46" t="s">
        <v>137</v>
      </c>
      <c r="D57" s="47">
        <f>+C40</f>
        <v>29</v>
      </c>
      <c r="E57" s="48">
        <f>+F40</f>
        <v>102437949.5</v>
      </c>
    </row>
    <row r="58" spans="2:13" ht="18" x14ac:dyDescent="0.35">
      <c r="C58" s="46" t="s">
        <v>136</v>
      </c>
      <c r="D58" s="47">
        <f>+C54</f>
        <v>8</v>
      </c>
      <c r="E58" s="48">
        <f>+H54</f>
        <v>16678512.199999999</v>
      </c>
    </row>
    <row r="59" spans="2:13" ht="18.600000000000001" thickBot="1" x14ac:dyDescent="0.4">
      <c r="C59" s="37" t="s">
        <v>138</v>
      </c>
      <c r="D59" s="45">
        <f>SUM(D57:D58)</f>
        <v>37</v>
      </c>
      <c r="E59" s="49">
        <f>SUM(E57:E58)</f>
        <v>119116461.7</v>
      </c>
    </row>
    <row r="60" spans="2:13" ht="15" thickTop="1" x14ac:dyDescent="0.3"/>
  </sheetData>
  <dataConsolidate/>
  <mergeCells count="4">
    <mergeCell ref="D2:E2"/>
    <mergeCell ref="D4:E4"/>
    <mergeCell ref="B4:C4"/>
    <mergeCell ref="B2:C2"/>
  </mergeCells>
  <pageMargins left="0.7" right="0.7" top="0.75" bottom="0.75" header="0.3" footer="0.3"/>
  <pageSetup paperSize="5" scale="5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'DO NOT DELETE'!$A$1:$A$4</xm:f>
          </x14:formula1>
          <xm:sqref>I8:I1048576</xm:sqref>
        </x14:dataValidation>
        <x14:dataValidation type="list" allowBlank="1" showInputMessage="1" showErrorMessage="1" xr:uid="{00000000-0002-0000-0000-000001000000}">
          <x14:formula1>
            <xm:f>'DO NOT DELETE'!$B$1:$B$12</xm:f>
          </x14:formula1>
          <xm:sqref>M8:M1048576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2"/>
  <sheetViews>
    <sheetView topLeftCell="A2" workbookViewId="0">
      <selection activeCell="B9" sqref="B9"/>
    </sheetView>
  </sheetViews>
  <sheetFormatPr defaultRowHeight="14.4" x14ac:dyDescent="0.3"/>
  <cols>
    <col min="1" max="1" width="87.44140625" customWidth="1"/>
    <col min="2" max="2" width="79.6640625" bestFit="1" customWidth="1"/>
  </cols>
  <sheetData>
    <row r="1" spans="1:2" x14ac:dyDescent="0.3">
      <c r="A1" s="7" t="s">
        <v>24</v>
      </c>
      <c r="B1" t="s">
        <v>30</v>
      </c>
    </row>
    <row r="2" spans="1:2" x14ac:dyDescent="0.3">
      <c r="A2" s="7" t="s">
        <v>25</v>
      </c>
      <c r="B2" t="s">
        <v>31</v>
      </c>
    </row>
    <row r="3" spans="1:2" x14ac:dyDescent="0.3">
      <c r="A3" s="7" t="s">
        <v>26</v>
      </c>
      <c r="B3" t="s">
        <v>32</v>
      </c>
    </row>
    <row r="4" spans="1:2" x14ac:dyDescent="0.3">
      <c r="A4" s="7" t="s">
        <v>27</v>
      </c>
      <c r="B4" t="s">
        <v>33</v>
      </c>
    </row>
    <row r="5" spans="1:2" x14ac:dyDescent="0.3">
      <c r="A5" s="7"/>
      <c r="B5" t="s">
        <v>34</v>
      </c>
    </row>
    <row r="6" spans="1:2" x14ac:dyDescent="0.3">
      <c r="A6" s="7"/>
      <c r="B6" t="s">
        <v>35</v>
      </c>
    </row>
    <row r="7" spans="1:2" x14ac:dyDescent="0.3">
      <c r="A7" s="7"/>
      <c r="B7" t="s">
        <v>36</v>
      </c>
    </row>
    <row r="8" spans="1:2" x14ac:dyDescent="0.3">
      <c r="A8" s="7"/>
      <c r="B8" t="s">
        <v>37</v>
      </c>
    </row>
    <row r="9" spans="1:2" x14ac:dyDescent="0.3">
      <c r="A9" s="7"/>
      <c r="B9" t="s">
        <v>38</v>
      </c>
    </row>
    <row r="10" spans="1:2" x14ac:dyDescent="0.3">
      <c r="A10" s="7"/>
      <c r="B10" t="s">
        <v>39</v>
      </c>
    </row>
    <row r="11" spans="1:2" x14ac:dyDescent="0.3">
      <c r="B11" t="s">
        <v>40</v>
      </c>
    </row>
    <row r="12" spans="1:2" x14ac:dyDescent="0.3">
      <c r="B12" t="s">
        <v>41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Q4 FY24</vt:lpstr>
      <vt:lpstr>DO NOT DELETE</vt:lpstr>
      <vt:lpstr>'Q4 FY24'!Print_Area</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Tyler Barbon</cp:lastModifiedBy>
  <cp:lastPrinted>2016-05-26T00:13:29Z</cp:lastPrinted>
  <dcterms:created xsi:type="dcterms:W3CDTF">2016-05-20T21:39:28Z</dcterms:created>
  <dcterms:modified xsi:type="dcterms:W3CDTF">2024-05-10T20:41:32Z</dcterms:modified>
</cp:coreProperties>
</file>