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SFP.IDIR.BCGOV\U133\LRIOUX$\Profile\Desktop\"/>
    </mc:Choice>
  </mc:AlternateContent>
  <xr:revisionPtr revIDLastSave="0" documentId="8_{CFF7AF7C-95D3-43B5-A66A-C0D6D4EB84CB}" xr6:coauthVersionLast="47" xr6:coauthVersionMax="47" xr10:uidLastSave="{00000000-0000-0000-0000-000000000000}"/>
  <bookViews>
    <workbookView xWindow="28680" yWindow="-120" windowWidth="29040" windowHeight="15840" xr2:uid="{00000000-000D-0000-FFFF-FFFF00000000}"/>
  </bookViews>
  <sheets>
    <sheet name="Q2 FY25" sheetId="1" r:id="rId1"/>
    <sheet name="DO NOT DELETE" sheetId="2" r:id="rId2"/>
  </sheets>
  <definedNames>
    <definedName name="_xlnm._FilterDatabase" localSheetId="0" hidden="1">'Q2 FY25'!$B$9:$F$28</definedName>
    <definedName name="_xlnm.Print_Area" localSheetId="0">'Q2 FY25'!$A$1:$M$8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C41" i="1" l="1"/>
  <c r="D45" i="1" s="1"/>
  <c r="H41" i="1"/>
  <c r="E44" i="1"/>
  <c r="C31" i="1"/>
  <c r="D44" i="1" s="1"/>
  <c r="E45" i="1" l="1"/>
  <c r="E46" i="1" s="1"/>
  <c r="D46" i="1"/>
</calcChain>
</file>

<file path=xl/sharedStrings.xml><?xml version="1.0" encoding="utf-8"?>
<sst xmlns="http://schemas.openxmlformats.org/spreadsheetml/2006/main" count="177" uniqueCount="116">
  <si>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</si>
  <si>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</si>
  <si>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</si>
  <si>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</si>
  <si>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</si>
  <si>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</si>
  <si>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</si>
  <si>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</si>
  <si>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</si>
  <si>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</si>
  <si>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</si>
  <si>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</si>
  <si>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</si>
  <si>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</si>
  <si>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</si>
  <si>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</si>
  <si>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</si>
  <si>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</si>
  <si>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</si>
  <si>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</si>
  <si>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</si>
  <si>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</si>
  <si>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</si>
  <si>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</si>
  <si>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</si>
  <si>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</si>
  <si>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</si>
  <si>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</si>
  <si>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</si>
  <si>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</si>
  <si>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100 - Open competitive process posted on BC Bid</t>
  </si>
  <si>
    <t>101 - Another competitive selection process used</t>
  </si>
  <si>
    <t>200 - Direct Award - Government Organization</t>
  </si>
  <si>
    <t>201 - Direct Award - Sole Source</t>
  </si>
  <si>
    <t>202 - Direct Award - Emergency</t>
  </si>
  <si>
    <t>203 - Direct Award - Security, Order etc.</t>
  </si>
  <si>
    <t xml:space="preserve">204 - Direct Award - Confidentiality </t>
  </si>
  <si>
    <t xml:space="preserve">206 - Direct Award permitted under another corporate policy or legislation </t>
  </si>
  <si>
    <t>208 - Direct Award - Shared Cost Arrangement (financial assistance)</t>
  </si>
  <si>
    <t>209 - Direct Award Shared Cost Arrangement (competition not appropriate)</t>
  </si>
  <si>
    <t>210 - Exception allowable under a trade agreement</t>
  </si>
  <si>
    <t>600 - Other procurement process</t>
  </si>
  <si>
    <t>New Contracts</t>
  </si>
  <si>
    <t>Contract Amendment</t>
  </si>
  <si>
    <t>Contracts Totalling:</t>
  </si>
  <si>
    <t>Contract Totalling</t>
  </si>
  <si>
    <t>Contract Amendment:</t>
  </si>
  <si>
    <t>New Contracts:</t>
  </si>
  <si>
    <t>Total</t>
  </si>
  <si>
    <t>FY25 Q2</t>
  </si>
  <si>
    <t>Jobs, Economic Development &amp; Innovation</t>
  </si>
  <si>
    <t>C25JEDI33</t>
  </si>
  <si>
    <t>AE CONCRETE PRODUCTS INC.</t>
  </si>
  <si>
    <t>C25JEDI32</t>
  </si>
  <si>
    <t>COLUMBIA KITCHEN CABINETS LTD.</t>
  </si>
  <si>
    <t>C25JEDI31</t>
  </si>
  <si>
    <t>COMMAND INDUSTRIES INC.</t>
  </si>
  <si>
    <t>C25JEDI28</t>
  </si>
  <si>
    <t>DOWNIE TIMBER LTD.</t>
  </si>
  <si>
    <t>C25JEDI24</t>
  </si>
  <si>
    <t>DROP SPROCKETS INC.</t>
  </si>
  <si>
    <t>C25JEDI25</t>
  </si>
  <si>
    <t>FABTECH DESIGN &amp; BUILD LTD.</t>
  </si>
  <si>
    <t>C25JEDI36</t>
  </si>
  <si>
    <t>FRASERWOOD INDUSTRIES LTD.</t>
  </si>
  <si>
    <t>C25JEDI26</t>
  </si>
  <si>
    <t>INTERNATIONAL STEEL FABRICATION INC.</t>
  </si>
  <si>
    <t>C25JEDI35</t>
  </si>
  <si>
    <t>58022 Strategic Human Resources</t>
  </si>
  <si>
    <t>NOBLE, KATHLEEN ELIZABETH</t>
  </si>
  <si>
    <t>C25JEDI27</t>
  </si>
  <si>
    <t>OPEN WATERS DESIGN AND MANUFACTURING LTD.</t>
  </si>
  <si>
    <t>C25JEDI34</t>
  </si>
  <si>
    <t>PACIFIC BENDING INC.</t>
  </si>
  <si>
    <t>C25JEDI22</t>
  </si>
  <si>
    <t>VANCOUVER DRYDOCK COMPANY LTD.</t>
  </si>
  <si>
    <t>C25JEDI30</t>
  </si>
  <si>
    <t>WAYCON MANUFACTURING LTD.</t>
  </si>
  <si>
    <t>This Project supports the Recipient with the construction of a new, larger building including site preparation, foundation, and electrical at their current site.</t>
  </si>
  <si>
    <t>HR consulting services for job classification: writing job profile and job descriptions, completion of classification form and exclusion rationale.</t>
  </si>
  <si>
    <t>C24JEDI18</t>
  </si>
  <si>
    <t>56214 Small Business Venture Capital Tax Credit Program</t>
  </si>
  <si>
    <t>KPMG LLP</t>
  </si>
  <si>
    <t>C24JEDI31</t>
  </si>
  <si>
    <t>22441 International Market Development</t>
  </si>
  <si>
    <t>DELOITTE LLP</t>
  </si>
  <si>
    <t>C25JEDI45</t>
  </si>
  <si>
    <t>BEHAVIOURAL INSIGHTS (CANADA) LTD.</t>
  </si>
  <si>
    <t>Innovative methods to increase the uptake of small and medium sized enterprises in ESG</t>
  </si>
  <si>
    <t>C25JEDI46</t>
  </si>
  <si>
    <t>ESG Advisory Services Toolkit Expansion</t>
  </si>
  <si>
    <t>C25JEDI41</t>
  </si>
  <si>
    <t>GROSSO PRECAST LTD.</t>
  </si>
  <si>
    <t>C25JEDI38</t>
  </si>
  <si>
    <t>JACKSON CABINETS LTD.</t>
  </si>
  <si>
    <t>C25JEDI44</t>
  </si>
  <si>
    <t>ESG Data Needs Assessments for Sectors</t>
  </si>
  <si>
    <t>C25JEDI40</t>
  </si>
  <si>
    <t>WELDCO-BEALES MFG. B.C. LTD.</t>
  </si>
  <si>
    <t>This project supports the recipient to construct a new 4,800 sq ft facility and the purchase and commissioning of new equipment which will optimize production and increase output, expand their product range, and bring more processing in-house</t>
  </si>
  <si>
    <t>Venture Captial Tax Credit Program annual registrant audit</t>
  </si>
  <si>
    <t>Research and develop a full suite of client-facing materials for the B.C. Environmental, Social and Goverance (ESG) centre of Excellence</t>
  </si>
  <si>
    <t>This project will purchase advanced equipment that will double their production capacity, allow for the creation of new and specialized products, and bring more of the manufacturing process in-house.</t>
  </si>
  <si>
    <t>Funding will support upgrades to the panel and post laminator process, which will improve production, increase fibre usage, and produce new products to support long term growth and viability.</t>
  </si>
  <si>
    <t>This project will retrofit their facility with advanced and automated equipment that will allow the company to scale-up their new product line to full commercialization, helping them to expand into new markets while creating 20 full-time jobs.</t>
  </si>
  <si>
    <t>Funding will support the construction of a new building that will increase capacity to meet current demand, while creating 10 new full-time jobs.</t>
  </si>
  <si>
    <t>This project will repair and expand an existing drydock, purchase a new floating drydock, and construct an operations building. These upgrades will increase capacity to allow the servicing of larger or multiple ships, helping to support essential provincial services such as BC Ferries and Coast Guard operations.</t>
  </si>
  <si>
    <t>This project will expand their operations and purchase new equipment to meet increasing demand, diversify their product offerings and create 12 jobs.</t>
  </si>
  <si>
    <t>This project will purchase new, less carbon intensive equipment that will increase production and quality of products they currently manufacture and establish a new product line, allowing them to service more projects in the region with cleaner processes and creating 13 jobs in a remote community.</t>
  </si>
  <si>
    <t>Funding will support the expansion and retrofitting of their current production space and the purchase of new advanced equipment that will enable them to optimize and increase production and add new product lines, while creating up to 4 full-time jobs.</t>
  </si>
  <si>
    <t>This project includes the purchase of new advanced and automated equipment that will optimize production capacity and efficiency by reducing manual production processes. The project will allow the company to design and manufacture new product lines, reduce lead times, and create 14 jobs.</t>
  </si>
  <si>
    <t>This project constructs a new facility located on Sq'éwqel First Nation territory and will be the first anchor tenant at the new Seabird Island Industrial Park new which will help create new products and create 40 new jobs.</t>
  </si>
  <si>
    <t xml:space="preserve">This project will support the scaling up of Columbia Kitchen Cabinet's facility and the purchase of new automated equipment that will double their production capacity and create four new product lines that will help enter new markets, creating 48 jobs. </t>
  </si>
  <si>
    <t>This project will upgrade their facility and purchase advanced equipment to expand prefabricated production lines to include wood panel walls, stairs and floor systems and double their overall production capacity, creating 20 jobs.</t>
  </si>
  <si>
    <t>This project will retrofit a former pellet mill and add equipment to their main shop, allowing for increased production and a safer working environment for employees.</t>
  </si>
  <si>
    <t>22360 Manufacturing Jobs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</si>
</sst>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1009]mmmm\ d\,\ yyyy;@"/>
    <numFmt numFmtId="165" formatCode="&quot;$&quot;#,##0.00"/>
    <numFmt numFmtId="166" formatCode="[$-F800]dddd\,\ mmmm\ dd\,\ yyyy"/>
  </numFmts>
  <fonts count="13"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4"/>
      <color theme="1"/>
      <name val="Calibri"/>
      <family val="2"/>
      <scheme val="minor"/>
    </font>
    <font>
      <b/>
      <i/>
      <sz val="14"/>
      <color theme="1"/>
      <name val="Arial"/>
      <family val="2"/>
    </font>
    <font>
      <i/>
      <sz val="14"/>
      <color theme="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69">
    <xf numFmtId="0" fontId="0" fillId="0" borderId="0" xfId="0"/>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xf>
    <xf numFmtId="166" fontId="1" fillId="0" borderId="0" xfId="0" applyNumberFormat="1" applyFont="1" applyAlignment="1">
      <alignment horizontal="left" vertical="center" indent="9"/>
    </xf>
    <xf numFmtId="0" fontId="0" fillId="0" borderId="0" xfId="0" applyAlignment="1">
      <alignment horizontal="left" vertical="top" wrapText="1"/>
    </xf>
    <xf numFmtId="166" fontId="0" fillId="0" borderId="4" xfId="0" applyNumberFormat="1"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center"/>
    </xf>
    <xf numFmtId="0" fontId="0" fillId="0" borderId="4" xfId="0" applyBorder="1" applyAlignment="1">
      <alignment vertical="top" wrapText="1"/>
    </xf>
    <xf numFmtId="0" fontId="4" fillId="0" borderId="0" xfId="0" applyFont="1" applyAlignment="1">
      <alignment horizontal="center"/>
    </xf>
    <xf numFmtId="0" fontId="0" fillId="0" borderId="4" xfId="0" applyBorder="1" applyAlignment="1">
      <alignment horizontal="center" vertical="top" wrapText="1"/>
    </xf>
    <xf numFmtId="166" fontId="0" fillId="0" borderId="0" xfId="0" applyNumberFormat="1" applyAlignment="1">
      <alignment horizontal="left"/>
    </xf>
    <xf numFmtId="166" fontId="2" fillId="3" borderId="2" xfId="0" applyNumberFormat="1" applyFont="1" applyFill="1" applyBorder="1" applyAlignment="1">
      <alignment horizontal="left" wrapText="1"/>
    </xf>
    <xf numFmtId="166" fontId="6" fillId="3" borderId="3" xfId="0" applyNumberFormat="1" applyFont="1" applyFill="1" applyBorder="1" applyAlignment="1">
      <alignment horizontal="left" vertical="center" wrapText="1"/>
    </xf>
    <xf numFmtId="166" fontId="11" fillId="0" borderId="0" xfId="0" applyNumberFormat="1" applyFont="1" applyAlignment="1">
      <alignment horizontal="left" vertical="center"/>
    </xf>
    <xf numFmtId="166" fontId="10" fillId="0" borderId="0" xfId="0" applyNumberFormat="1" applyFont="1" applyAlignment="1">
      <alignment horizontal="left"/>
    </xf>
    <xf numFmtId="0" fontId="0" fillId="0" borderId="0" xfId="0" applyAlignment="1">
      <alignment vertical="top" wrapText="1"/>
    </xf>
    <xf numFmtId="0" fontId="10" fillId="0" borderId="0" xfId="0" applyFont="1" applyAlignment="1">
      <alignment horizontal="center"/>
    </xf>
    <xf numFmtId="0" fontId="0" fillId="0" borderId="0" xfId="0" applyAlignment="1">
      <alignment wrapText="1"/>
    </xf>
    <xf numFmtId="0" fontId="10" fillId="0" borderId="0" xfId="0" applyFont="1" applyAlignment="1">
      <alignment wrapText="1"/>
    </xf>
    <xf numFmtId="0" fontId="3" fillId="0" borderId="0" xfId="0" applyFont="1" applyAlignment="1">
      <alignment wrapText="1"/>
    </xf>
    <xf numFmtId="166" fontId="0" fillId="0" borderId="0" xfId="0" applyNumberFormat="1" applyAlignment="1">
      <alignment horizontal="left" vertical="top"/>
    </xf>
    <xf numFmtId="0" fontId="0" fillId="0" borderId="0" xfId="0" applyAlignment="1">
      <alignment horizontal="left" vertical="top"/>
    </xf>
    <xf numFmtId="0" fontId="0" fillId="0" borderId="0" xfId="0" applyAlignment="1">
      <alignment horizontal="right"/>
    </xf>
    <xf numFmtId="0" fontId="2" fillId="3" borderId="2" xfId="0" applyFont="1" applyFill="1" applyBorder="1" applyAlignment="1">
      <alignment horizontal="right" wrapText="1"/>
    </xf>
    <xf numFmtId="0" fontId="6" fillId="3" borderId="3" xfId="0" applyFont="1" applyFill="1" applyBorder="1" applyAlignment="1">
      <alignment horizontal="right" vertical="center" wrapText="1"/>
    </xf>
    <xf numFmtId="165" fontId="0" fillId="0" borderId="4" xfId="0" applyNumberFormat="1" applyBorder="1" applyAlignment="1">
      <alignment horizontal="right" vertical="top" wrapText="1"/>
    </xf>
    <xf numFmtId="4" fontId="0" fillId="0" borderId="4" xfId="0" applyNumberFormat="1" applyBorder="1" applyAlignment="1">
      <alignment horizontal="right" vertical="top" wrapText="1"/>
    </xf>
    <xf numFmtId="44" fontId="10" fillId="0" borderId="0" xfId="0" applyNumberFormat="1" applyFont="1" applyAlignment="1">
      <alignment horizontal="right"/>
    </xf>
    <xf numFmtId="165" fontId="0" fillId="0" borderId="0" xfId="0" applyNumberFormat="1" applyAlignment="1">
      <alignment horizontal="right"/>
    </xf>
    <xf numFmtId="0" fontId="10" fillId="0" borderId="5" xfId="0" applyFont="1" applyBorder="1" applyAlignment="1">
      <alignment horizontal="center"/>
    </xf>
    <xf numFmtId="165" fontId="2" fillId="3" borderId="2" xfId="0" applyNumberFormat="1" applyFont="1" applyFill="1" applyBorder="1" applyAlignment="1">
      <alignment horizontal="right" wrapText="1"/>
    </xf>
    <xf numFmtId="165" fontId="6" fillId="3" borderId="3" xfId="0" applyNumberFormat="1" applyFont="1" applyFill="1" applyBorder="1" applyAlignment="1">
      <alignment horizontal="right" vertical="center" wrapText="1"/>
    </xf>
    <xf numFmtId="0" fontId="0" fillId="0" borderId="4" xfId="0" applyBorder="1" applyAlignment="1">
      <alignment horizontal="right" vertical="top" wrapText="1"/>
    </xf>
    <xf numFmtId="0" fontId="0" fillId="0" borderId="6" xfId="0" applyBorder="1" applyAlignment="1">
      <alignment horizontal="center"/>
    </xf>
    <xf numFmtId="0" fontId="0" fillId="0" borderId="6" xfId="0" applyBorder="1" applyAlignment="1">
      <alignment wrapText="1"/>
    </xf>
    <xf numFmtId="165" fontId="0" fillId="0" borderId="6" xfId="0" applyNumberFormat="1" applyBorder="1" applyAlignment="1">
      <alignment horizontal="right"/>
    </xf>
    <xf numFmtId="0" fontId="0" fillId="0" borderId="6" xfId="0" applyBorder="1" applyAlignment="1">
      <alignment horizontal="right"/>
    </xf>
    <xf numFmtId="0" fontId="10" fillId="0" borderId="5" xfId="0" applyFont="1" applyBorder="1" applyAlignment="1">
      <alignment horizontal="center" wrapText="1"/>
    </xf>
    <xf numFmtId="0" fontId="12" fillId="0" borderId="0" xfId="0" applyFont="1" applyAlignment="1">
      <alignment horizontal="left"/>
    </xf>
    <xf numFmtId="0" fontId="12" fillId="0" borderId="0" xfId="0" applyFont="1" applyAlignment="1">
      <alignment horizontal="center" wrapText="1"/>
    </xf>
    <xf numFmtId="165" fontId="12" fillId="0" borderId="0" xfId="0" applyNumberFormat="1" applyFont="1" applyAlignment="1">
      <alignment wrapText="1"/>
    </xf>
    <xf numFmtId="7" fontId="10" fillId="4" borderId="5" xfId="1" applyNumberFormat="1" applyFont="1" applyFill="1" applyBorder="1" applyAlignment="1">
      <alignment wrapText="1"/>
    </xf>
    <xf numFmtId="166" fontId="0" fillId="0" borderId="4" xfId="0" applyNumberFormat="1" applyBorder="1" applyAlignment="1">
      <alignment horizontal="left" vertical="top"/>
    </xf>
    <xf numFmtId="0" fontId="0" fillId="0" borderId="4" xfId="0" applyBorder="1" applyAlignment="1">
      <alignment horizontal="center" vertical="top"/>
    </xf>
    <xf numFmtId="165" fontId="0" fillId="0" borderId="4" xfId="0" applyNumberFormat="1" applyBorder="1" applyAlignment="1">
      <alignment horizontal="right" vertical="top"/>
    </xf>
    <xf numFmtId="0" fontId="0" fillId="0" borderId="4" xfId="0" applyBorder="1" applyAlignment="1">
      <alignment horizontal="right" vertical="top"/>
    </xf>
    <xf numFmtId="0" fontId="0" fillId="0" borderId="4" xfId="0" applyBorder="1" applyAlignment="1">
      <alignment vertical="top"/>
    </xf>
    <xf numFmtId="0" fontId="0" fillId="0" borderId="0" xfId="0" applyAlignment="1">
      <alignment vertical="top"/>
    </xf>
    <xf numFmtId="44" fontId="0" fillId="0" borderId="4" xfId="1" applyFont="1" applyFill="1" applyBorder="1" applyAlignment="1">
      <alignment horizontal="right" vertical="top"/>
    </xf>
    <xf numFmtId="44" fontId="0" fillId="0" borderId="4" xfId="1" applyFont="1" applyBorder="1" applyAlignment="1">
      <alignment horizontal="right" vertical="top"/>
    </xf>
    <xf numFmtId="0" fontId="0" fillId="5" borderId="0" xfId="0" applyFill="1" applyAlignment="1">
      <alignment wrapText="1"/>
    </xf>
    <xf numFmtId="0" fontId="2" fillId="5" borderId="2" xfId="0" applyFont="1" applyFill="1" applyBorder="1" applyAlignment="1">
      <alignment horizontal="center" wrapText="1"/>
    </xf>
    <xf numFmtId="0" fontId="6" fillId="5" borderId="3" xfId="0" applyFont="1" applyFill="1" applyBorder="1" applyAlignment="1">
      <alignment horizontal="center" vertical="center" wrapText="1"/>
    </xf>
    <xf numFmtId="0" fontId="0" fillId="5" borderId="0" xfId="0" applyFill="1" applyAlignment="1">
      <alignment horizontal="left" wrapText="1"/>
    </xf>
    <xf numFmtId="0" fontId="0" fillId="5" borderId="4" xfId="0" applyFill="1" applyBorder="1" applyAlignment="1">
      <alignment vertical="top" wrapText="1"/>
    </xf>
    <xf numFmtId="0" fontId="0" fillId="5" borderId="0" xfId="0" applyFill="1" applyAlignment="1">
      <alignment vertical="top"/>
    </xf>
    <xf numFmtId="0" fontId="0" fillId="5" borderId="4" xfId="0" applyFill="1" applyBorder="1" applyAlignment="1">
      <alignment horizontal="left" vertical="top" wrapText="1"/>
    </xf>
    <xf numFmtId="44" fontId="0" fillId="0" borderId="4" xfId="1" applyFont="1" applyBorder="1" applyAlignment="1">
      <alignment horizontal="right" vertical="top" wrapText="1"/>
    </xf>
    <xf numFmtId="0" fontId="8" fillId="2" borderId="1" xfId="0" applyFont="1" applyFill="1" applyBorder="1" applyAlignment="1">
      <alignment horizontal="left" vertical="top"/>
    </xf>
    <xf numFmtId="0" fontId="8" fillId="2" borderId="1" xfId="0" applyFont="1" applyFill="1" applyBorder="1" applyAlignment="1">
      <alignment horizontal="left"/>
    </xf>
    <xf numFmtId="0" fontId="7" fillId="0" borderId="0" xfId="0" applyFont="1" applyAlignment="1">
      <alignment horizontal="right"/>
    </xf>
    <xf numFmtId="0" fontId="7" fillId="0" borderId="0" xfId="0" applyFont="1" applyAlignment="1">
      <alignment horizontal="left" vertical="top"/>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tabSelected="1" zoomScale="60" zoomScaleNormal="60" zoomScaleSheetLayoutView="100" zoomScalePageLayoutView="72" workbookViewId="0">
      <pane ySplit="1" topLeftCell="A25" activePane="bottomLeft" state="frozenSplit"/>
      <selection pane="bottomLeft" activeCell="D51" sqref="D51"/>
    </sheetView>
  </sheetViews>
  <sheetFormatPr defaultRowHeight="15" x14ac:dyDescent="0.25"/>
  <cols>
    <col min="1" max="1" width="3.7109375" customWidth="1"/>
    <col min="2" max="2" width="26" style="17" customWidth="1"/>
    <col min="3" max="3" width="25.85546875" style="13" customWidth="1"/>
    <col min="4" max="4" width="24.5703125" style="24" customWidth="1"/>
    <col min="5" max="5" width="36.5703125" style="24" customWidth="1"/>
    <col min="6" max="6" width="24.5703125" style="29" customWidth="1"/>
    <col min="7" max="8" width="24.5703125" style="35" customWidth="1"/>
    <col min="9" max="9" width="24.5703125" style="24" customWidth="1"/>
    <col min="10" max="10" width="43.85546875" style="57" bestFit="1" customWidth="1"/>
    <col min="11" max="11" width="24.5703125" style="17" customWidth="1"/>
    <col min="12" max="12" width="24.5703125" customWidth="1"/>
    <col min="13" max="13" width="36.7109375" customWidth="1"/>
  </cols>
  <sheetData>
    <row r="1" spans="1:13" x14ac:dyDescent="0.25">
      <c r="A1" s="28"/>
      <c r="B1" s="27"/>
      <c r="C1" s="28"/>
      <c r="D1" s="10"/>
      <c r="E1" s="10"/>
    </row>
    <row r="2" spans="1:13" ht="23.25" x14ac:dyDescent="0.25">
      <c r="A2" s="28"/>
      <c r="B2" s="68" t="s">
        <v>8</v>
      </c>
      <c r="C2" s="68"/>
      <c r="D2" s="65" t="s">
        <v>50</v>
      </c>
      <c r="E2" s="65"/>
    </row>
    <row r="3" spans="1:13" ht="8.1" customHeight="1" x14ac:dyDescent="0.3">
      <c r="C3" s="15"/>
      <c r="D3" s="26"/>
    </row>
    <row r="4" spans="1:13" ht="23.25" x14ac:dyDescent="0.35">
      <c r="B4" s="67" t="s">
        <v>9</v>
      </c>
      <c r="C4" s="67"/>
      <c r="D4" s="66" t="s">
        <v>49</v>
      </c>
      <c r="E4" s="66"/>
    </row>
    <row r="5" spans="1:13" ht="15.75" thickBot="1" x14ac:dyDescent="0.3">
      <c r="D5" s="26"/>
    </row>
    <row r="6" spans="1:13" ht="45.6" customHeight="1" thickTop="1" x14ac:dyDescent="0.25">
      <c r="A6" s="2"/>
      <c r="B6" s="18" t="s">
        <v>2</v>
      </c>
      <c r="C6" s="3" t="s">
        <v>0</v>
      </c>
      <c r="D6" s="3" t="s">
        <v>17</v>
      </c>
      <c r="E6" s="3" t="s">
        <v>1</v>
      </c>
      <c r="F6" s="30" t="s">
        <v>14</v>
      </c>
      <c r="G6" s="37" t="s">
        <v>16</v>
      </c>
      <c r="H6" s="37" t="s">
        <v>15</v>
      </c>
      <c r="I6" s="3" t="s">
        <v>12</v>
      </c>
      <c r="J6" s="58" t="s">
        <v>11</v>
      </c>
      <c r="K6" s="18" t="s">
        <v>3</v>
      </c>
      <c r="L6" s="3" t="s">
        <v>13</v>
      </c>
      <c r="M6" s="3" t="s">
        <v>10</v>
      </c>
    </row>
    <row r="7" spans="1:13" s="1" customFormat="1" ht="216.75" thickBot="1" x14ac:dyDescent="0.25">
      <c r="A7" s="4"/>
      <c r="B7" s="19" t="s">
        <v>4</v>
      </c>
      <c r="C7" s="5" t="s">
        <v>7</v>
      </c>
      <c r="D7" s="5" t="s">
        <v>21</v>
      </c>
      <c r="E7" s="5" t="s">
        <v>6</v>
      </c>
      <c r="F7" s="31" t="s">
        <v>18</v>
      </c>
      <c r="G7" s="38" t="s">
        <v>19</v>
      </c>
      <c r="H7" s="38" t="s">
        <v>20</v>
      </c>
      <c r="I7" s="5" t="s">
        <v>28</v>
      </c>
      <c r="J7" s="59" t="s">
        <v>22</v>
      </c>
      <c r="K7" s="19" t="s">
        <v>5</v>
      </c>
      <c r="L7" s="8" t="s">
        <v>29</v>
      </c>
      <c r="M7" s="5" t="s">
        <v>23</v>
      </c>
    </row>
    <row r="8" spans="1:13" ht="15.75" thickTop="1" x14ac:dyDescent="0.25">
      <c r="B8" s="9"/>
      <c r="J8" s="60"/>
      <c r="L8" s="6"/>
    </row>
    <row r="9" spans="1:13" ht="18.75" x14ac:dyDescent="0.25">
      <c r="B9" s="20" t="s">
        <v>42</v>
      </c>
      <c r="J9" s="60"/>
      <c r="L9" s="6"/>
    </row>
    <row r="10" spans="1:13" s="22" customFormat="1" ht="97.5" customHeight="1" x14ac:dyDescent="0.25">
      <c r="B10" s="11">
        <v>45467</v>
      </c>
      <c r="C10" s="16" t="s">
        <v>51</v>
      </c>
      <c r="D10" s="14" t="s">
        <v>115</v>
      </c>
      <c r="E10" s="14" t="s">
        <v>52</v>
      </c>
      <c r="F10" s="64">
        <v>4500000</v>
      </c>
      <c r="G10" s="33"/>
      <c r="H10" s="39"/>
      <c r="I10" s="14" t="s">
        <v>27</v>
      </c>
      <c r="J10" s="61" t="s">
        <v>111</v>
      </c>
      <c r="K10" s="11">
        <v>46265</v>
      </c>
      <c r="L10" s="14"/>
      <c r="M10" s="12" t="s">
        <v>31</v>
      </c>
    </row>
    <row r="11" spans="1:13" s="22" customFormat="1" ht="107.25" customHeight="1" x14ac:dyDescent="0.25">
      <c r="B11" s="11">
        <v>45460</v>
      </c>
      <c r="C11" s="16" t="s">
        <v>53</v>
      </c>
      <c r="D11" s="14" t="s">
        <v>115</v>
      </c>
      <c r="E11" s="14" t="s">
        <v>54</v>
      </c>
      <c r="F11" s="64">
        <v>1100000</v>
      </c>
      <c r="G11" s="33"/>
      <c r="H11" s="39"/>
      <c r="I11" s="14" t="s">
        <v>27</v>
      </c>
      <c r="J11" s="61" t="s">
        <v>112</v>
      </c>
      <c r="K11" s="11">
        <v>46203</v>
      </c>
      <c r="L11" s="14"/>
      <c r="M11" s="12" t="s">
        <v>31</v>
      </c>
    </row>
    <row r="12" spans="1:13" s="22" customFormat="1" ht="96" customHeight="1" x14ac:dyDescent="0.25">
      <c r="B12" s="11">
        <v>45460</v>
      </c>
      <c r="C12" s="16" t="s">
        <v>55</v>
      </c>
      <c r="D12" s="14" t="s">
        <v>115</v>
      </c>
      <c r="E12" s="14" t="s">
        <v>56</v>
      </c>
      <c r="F12" s="64">
        <v>550000</v>
      </c>
      <c r="G12" s="33"/>
      <c r="H12" s="39"/>
      <c r="I12" s="14" t="s">
        <v>27</v>
      </c>
      <c r="J12" s="61" t="s">
        <v>102</v>
      </c>
      <c r="K12" s="11">
        <v>46265</v>
      </c>
      <c r="L12" s="14"/>
      <c r="M12" s="12" t="s">
        <v>31</v>
      </c>
    </row>
    <row r="13" spans="1:13" s="22" customFormat="1" ht="99.75" customHeight="1" x14ac:dyDescent="0.25">
      <c r="B13" s="11">
        <v>45460</v>
      </c>
      <c r="C13" s="16" t="s">
        <v>57</v>
      </c>
      <c r="D13" s="14" t="s">
        <v>115</v>
      </c>
      <c r="E13" s="14" t="s">
        <v>58</v>
      </c>
      <c r="F13" s="64">
        <v>250000</v>
      </c>
      <c r="G13" s="33"/>
      <c r="H13" s="39"/>
      <c r="I13" s="14" t="s">
        <v>27</v>
      </c>
      <c r="J13" s="61" t="s">
        <v>103</v>
      </c>
      <c r="K13" s="11">
        <v>45808</v>
      </c>
      <c r="L13" s="14"/>
      <c r="M13" s="12" t="s">
        <v>31</v>
      </c>
    </row>
    <row r="14" spans="1:13" s="22" customFormat="1" ht="114" customHeight="1" x14ac:dyDescent="0.25">
      <c r="B14" s="11">
        <v>45460</v>
      </c>
      <c r="C14" s="16" t="s">
        <v>59</v>
      </c>
      <c r="D14" s="14" t="s">
        <v>115</v>
      </c>
      <c r="E14" s="14" t="s">
        <v>60</v>
      </c>
      <c r="F14" s="64">
        <v>950000</v>
      </c>
      <c r="G14" s="33"/>
      <c r="H14" s="39"/>
      <c r="I14" s="14" t="s">
        <v>27</v>
      </c>
      <c r="J14" s="61" t="s">
        <v>99</v>
      </c>
      <c r="K14" s="11">
        <v>46022</v>
      </c>
      <c r="L14" s="14"/>
      <c r="M14" s="12" t="s">
        <v>31</v>
      </c>
    </row>
    <row r="15" spans="1:13" s="22" customFormat="1" ht="108.75" customHeight="1" x14ac:dyDescent="0.25">
      <c r="B15" s="11">
        <v>45471</v>
      </c>
      <c r="C15" s="16" t="s">
        <v>61</v>
      </c>
      <c r="D15" s="14" t="s">
        <v>115</v>
      </c>
      <c r="E15" s="14" t="s">
        <v>62</v>
      </c>
      <c r="F15" s="64">
        <v>431000</v>
      </c>
      <c r="G15" s="33"/>
      <c r="H15" s="39"/>
      <c r="I15" s="14" t="s">
        <v>27</v>
      </c>
      <c r="J15" s="61" t="s">
        <v>113</v>
      </c>
      <c r="K15" s="11">
        <v>45931</v>
      </c>
      <c r="L15" s="14"/>
      <c r="M15" s="12" t="s">
        <v>31</v>
      </c>
    </row>
    <row r="16" spans="1:13" s="22" customFormat="1" ht="86.25" customHeight="1" x14ac:dyDescent="0.25">
      <c r="B16" s="11">
        <v>45488</v>
      </c>
      <c r="C16" s="16" t="s">
        <v>63</v>
      </c>
      <c r="D16" s="14" t="s">
        <v>115</v>
      </c>
      <c r="E16" s="14" t="s">
        <v>64</v>
      </c>
      <c r="F16" s="64">
        <v>465000</v>
      </c>
      <c r="G16" s="33"/>
      <c r="H16" s="39"/>
      <c r="I16" s="14" t="s">
        <v>27</v>
      </c>
      <c r="J16" s="61" t="s">
        <v>78</v>
      </c>
      <c r="K16" s="11">
        <v>45897</v>
      </c>
      <c r="L16" s="14"/>
      <c r="M16" s="12" t="s">
        <v>31</v>
      </c>
    </row>
    <row r="17" spans="2:13" s="22" customFormat="1" ht="82.5" customHeight="1" x14ac:dyDescent="0.25">
      <c r="B17" s="11">
        <v>45471</v>
      </c>
      <c r="C17" s="16" t="s">
        <v>65</v>
      </c>
      <c r="D17" s="14" t="s">
        <v>115</v>
      </c>
      <c r="E17" s="14" t="s">
        <v>66</v>
      </c>
      <c r="F17" s="64">
        <v>275000</v>
      </c>
      <c r="G17" s="33"/>
      <c r="H17" s="39"/>
      <c r="I17" s="14" t="s">
        <v>27</v>
      </c>
      <c r="J17" s="61" t="s">
        <v>114</v>
      </c>
      <c r="K17" s="11">
        <v>46173</v>
      </c>
      <c r="L17" s="14"/>
      <c r="M17" s="12" t="s">
        <v>31</v>
      </c>
    </row>
    <row r="18" spans="2:13" s="22" customFormat="1" ht="78.75" customHeight="1" x14ac:dyDescent="0.25">
      <c r="B18" s="11">
        <v>45474</v>
      </c>
      <c r="C18" s="16" t="s">
        <v>67</v>
      </c>
      <c r="D18" s="14" t="s">
        <v>68</v>
      </c>
      <c r="E18" s="14" t="s">
        <v>69</v>
      </c>
      <c r="F18" s="64">
        <v>50000</v>
      </c>
      <c r="G18" s="33"/>
      <c r="H18" s="39"/>
      <c r="I18" s="14" t="s">
        <v>24</v>
      </c>
      <c r="J18" s="61" t="s">
        <v>79</v>
      </c>
      <c r="K18" s="11">
        <v>45839</v>
      </c>
      <c r="L18" s="14"/>
      <c r="M18" s="12" t="s">
        <v>31</v>
      </c>
    </row>
    <row r="19" spans="2:13" s="22" customFormat="1" ht="106.5" customHeight="1" x14ac:dyDescent="0.25">
      <c r="B19" s="11">
        <v>45460</v>
      </c>
      <c r="C19" s="16" t="s">
        <v>70</v>
      </c>
      <c r="D19" s="14" t="s">
        <v>115</v>
      </c>
      <c r="E19" s="14" t="s">
        <v>71</v>
      </c>
      <c r="F19" s="64">
        <v>450000</v>
      </c>
      <c r="G19" s="33"/>
      <c r="H19" s="39"/>
      <c r="I19" s="14" t="s">
        <v>27</v>
      </c>
      <c r="J19" s="61" t="s">
        <v>104</v>
      </c>
      <c r="K19" s="11">
        <v>45838</v>
      </c>
      <c r="L19" s="14"/>
      <c r="M19" s="12" t="s">
        <v>31</v>
      </c>
    </row>
    <row r="20" spans="2:13" s="22" customFormat="1" ht="77.25" customHeight="1" x14ac:dyDescent="0.25">
      <c r="B20" s="11">
        <v>45467</v>
      </c>
      <c r="C20" s="16" t="s">
        <v>72</v>
      </c>
      <c r="D20" s="14" t="s">
        <v>115</v>
      </c>
      <c r="E20" s="14" t="s">
        <v>73</v>
      </c>
      <c r="F20" s="64">
        <v>582000</v>
      </c>
      <c r="G20" s="33"/>
      <c r="H20" s="39"/>
      <c r="I20" s="14" t="s">
        <v>27</v>
      </c>
      <c r="J20" s="61" t="s">
        <v>105</v>
      </c>
      <c r="K20" s="11">
        <v>45991</v>
      </c>
      <c r="L20" s="14"/>
      <c r="M20" s="12" t="s">
        <v>31</v>
      </c>
    </row>
    <row r="21" spans="2:13" s="54" customFormat="1" ht="127.5" customHeight="1" x14ac:dyDescent="0.25">
      <c r="B21" s="49">
        <v>45455</v>
      </c>
      <c r="C21" s="50" t="s">
        <v>74</v>
      </c>
      <c r="D21" s="14" t="s">
        <v>115</v>
      </c>
      <c r="E21" s="14" t="s">
        <v>75</v>
      </c>
      <c r="F21" s="56">
        <v>1600000</v>
      </c>
      <c r="G21" s="51"/>
      <c r="H21" s="52"/>
      <c r="I21" s="14" t="s">
        <v>27</v>
      </c>
      <c r="J21" s="61" t="s">
        <v>106</v>
      </c>
      <c r="K21" s="49">
        <v>45961</v>
      </c>
      <c r="L21" s="53"/>
      <c r="M21" s="12" t="s">
        <v>31</v>
      </c>
    </row>
    <row r="22" spans="2:13" s="54" customFormat="1" ht="77.25" customHeight="1" x14ac:dyDescent="0.25">
      <c r="B22" s="49">
        <v>45460</v>
      </c>
      <c r="C22" s="50" t="s">
        <v>76</v>
      </c>
      <c r="D22" s="14" t="s">
        <v>115</v>
      </c>
      <c r="E22" s="14" t="s">
        <v>77</v>
      </c>
      <c r="F22" s="55">
        <v>575000</v>
      </c>
      <c r="G22" s="51"/>
      <c r="H22" s="52"/>
      <c r="I22" s="14" t="s">
        <v>27</v>
      </c>
      <c r="J22" s="61" t="s">
        <v>107</v>
      </c>
      <c r="K22" s="49">
        <v>45777</v>
      </c>
      <c r="L22" s="53"/>
      <c r="M22" s="12" t="s">
        <v>31</v>
      </c>
    </row>
    <row r="23" spans="2:13" s="54" customFormat="1" ht="63.75" customHeight="1" x14ac:dyDescent="0.25">
      <c r="B23" s="49">
        <v>45555</v>
      </c>
      <c r="C23" s="50" t="s">
        <v>86</v>
      </c>
      <c r="D23" s="14" t="s">
        <v>84</v>
      </c>
      <c r="E23" s="14" t="s">
        <v>87</v>
      </c>
      <c r="F23" s="56">
        <v>64612.5</v>
      </c>
      <c r="G23" s="51"/>
      <c r="H23" s="52"/>
      <c r="I23" s="14" t="s">
        <v>24</v>
      </c>
      <c r="J23" s="61" t="s">
        <v>88</v>
      </c>
      <c r="K23" s="49">
        <v>45626</v>
      </c>
      <c r="L23" s="53"/>
      <c r="M23" s="12" t="s">
        <v>31</v>
      </c>
    </row>
    <row r="24" spans="2:13" s="54" customFormat="1" ht="54.75" customHeight="1" x14ac:dyDescent="0.25">
      <c r="B24" s="49">
        <v>45550</v>
      </c>
      <c r="C24" s="50" t="s">
        <v>89</v>
      </c>
      <c r="D24" s="14" t="s">
        <v>84</v>
      </c>
      <c r="E24" s="14" t="s">
        <v>85</v>
      </c>
      <c r="F24" s="56">
        <v>69500</v>
      </c>
      <c r="G24" s="51"/>
      <c r="H24" s="52"/>
      <c r="I24" s="14" t="s">
        <v>24</v>
      </c>
      <c r="J24" s="61" t="s">
        <v>90</v>
      </c>
      <c r="K24" s="49">
        <v>45641</v>
      </c>
      <c r="L24" s="53"/>
      <c r="M24" s="12" t="s">
        <v>31</v>
      </c>
    </row>
    <row r="25" spans="2:13" s="54" customFormat="1" ht="144.75" customHeight="1" x14ac:dyDescent="0.25">
      <c r="B25" s="49">
        <v>45523</v>
      </c>
      <c r="C25" s="50" t="s">
        <v>91</v>
      </c>
      <c r="D25" s="14" t="s">
        <v>115</v>
      </c>
      <c r="E25" s="14" t="s">
        <v>92</v>
      </c>
      <c r="F25" s="56">
        <v>344000</v>
      </c>
      <c r="G25" s="51"/>
      <c r="H25" s="52"/>
      <c r="I25" s="14" t="s">
        <v>27</v>
      </c>
      <c r="J25" s="61" t="s">
        <v>108</v>
      </c>
      <c r="K25" s="49">
        <v>46203</v>
      </c>
      <c r="L25" s="53"/>
      <c r="M25" s="12" t="s">
        <v>31</v>
      </c>
    </row>
    <row r="26" spans="2:13" s="54" customFormat="1" ht="120.75" customHeight="1" x14ac:dyDescent="0.25">
      <c r="B26" s="49">
        <v>45523</v>
      </c>
      <c r="C26" s="50" t="s">
        <v>93</v>
      </c>
      <c r="D26" s="14" t="s">
        <v>115</v>
      </c>
      <c r="E26" s="14" t="s">
        <v>94</v>
      </c>
      <c r="F26" s="56">
        <v>226000</v>
      </c>
      <c r="G26" s="51"/>
      <c r="H26" s="52"/>
      <c r="I26" s="14" t="s">
        <v>27</v>
      </c>
      <c r="J26" s="61" t="s">
        <v>109</v>
      </c>
      <c r="K26" s="49">
        <v>45869</v>
      </c>
      <c r="L26" s="53"/>
      <c r="M26" s="12" t="s">
        <v>31</v>
      </c>
    </row>
    <row r="27" spans="2:13" s="54" customFormat="1" ht="45.75" customHeight="1" x14ac:dyDescent="0.25">
      <c r="B27" s="49">
        <v>45550</v>
      </c>
      <c r="C27" s="50" t="s">
        <v>95</v>
      </c>
      <c r="D27" s="14" t="s">
        <v>84</v>
      </c>
      <c r="E27" s="14" t="s">
        <v>82</v>
      </c>
      <c r="F27" s="56">
        <v>70305</v>
      </c>
      <c r="G27" s="51"/>
      <c r="H27" s="52"/>
      <c r="I27" s="14" t="s">
        <v>24</v>
      </c>
      <c r="J27" s="61" t="s">
        <v>96</v>
      </c>
      <c r="K27" s="49">
        <v>45641</v>
      </c>
      <c r="L27" s="53"/>
      <c r="M27" s="12" t="s">
        <v>31</v>
      </c>
    </row>
    <row r="28" spans="2:13" s="54" customFormat="1" ht="136.5" customHeight="1" x14ac:dyDescent="0.25">
      <c r="B28" s="49">
        <v>45523</v>
      </c>
      <c r="C28" s="50" t="s">
        <v>97</v>
      </c>
      <c r="D28" s="14" t="s">
        <v>115</v>
      </c>
      <c r="E28" s="14" t="s">
        <v>98</v>
      </c>
      <c r="F28" s="56">
        <v>343000</v>
      </c>
      <c r="G28" s="51"/>
      <c r="H28" s="52"/>
      <c r="I28" s="14" t="s">
        <v>27</v>
      </c>
      <c r="J28" s="61" t="s">
        <v>110</v>
      </c>
      <c r="K28" s="49">
        <v>45838</v>
      </c>
      <c r="L28" s="53"/>
      <c r="M28" s="12" t="s">
        <v>31</v>
      </c>
    </row>
    <row r="29" spans="2:13" s="54" customFormat="1" x14ac:dyDescent="0.25">
      <c r="J29" s="62"/>
    </row>
    <row r="30" spans="2:13" ht="18.75" x14ac:dyDescent="0.3">
      <c r="C30" s="23"/>
      <c r="D30" s="25"/>
      <c r="E30" s="25"/>
      <c r="F30" s="34"/>
    </row>
    <row r="31" spans="2:13" x14ac:dyDescent="0.25">
      <c r="C31" s="40">
        <f>COUNTA(C10:C28)</f>
        <v>19</v>
      </c>
      <c r="D31" s="41" t="s">
        <v>44</v>
      </c>
      <c r="E31" s="41"/>
      <c r="F31" s="42">
        <f>SUM(F10:F28)</f>
        <v>12895417.5</v>
      </c>
    </row>
    <row r="32" spans="2:13" x14ac:dyDescent="0.25">
      <c r="C32"/>
    </row>
    <row r="35" spans="2:13" ht="18.75" x14ac:dyDescent="0.3">
      <c r="B35" s="21" t="s">
        <v>43</v>
      </c>
    </row>
    <row r="36" spans="2:13" s="10" customFormat="1" ht="45" x14ac:dyDescent="0.25">
      <c r="B36" s="11">
        <v>45092</v>
      </c>
      <c r="C36" s="16" t="s">
        <v>80</v>
      </c>
      <c r="D36" s="12" t="s">
        <v>81</v>
      </c>
      <c r="E36" s="12" t="s">
        <v>82</v>
      </c>
      <c r="F36" s="32">
        <v>95000</v>
      </c>
      <c r="G36" s="32">
        <v>98705</v>
      </c>
      <c r="H36" s="32">
        <v>193705</v>
      </c>
      <c r="I36" s="12" t="s">
        <v>24</v>
      </c>
      <c r="J36" s="63" t="s">
        <v>100</v>
      </c>
      <c r="K36" s="11">
        <v>45747</v>
      </c>
      <c r="L36" s="12"/>
      <c r="M36" s="12" t="s">
        <v>30</v>
      </c>
    </row>
    <row r="37" spans="2:13" s="10" customFormat="1" ht="60" x14ac:dyDescent="0.25">
      <c r="B37" s="11">
        <v>45215</v>
      </c>
      <c r="C37" s="16" t="s">
        <v>83</v>
      </c>
      <c r="D37" s="12" t="s">
        <v>84</v>
      </c>
      <c r="E37" s="12" t="s">
        <v>85</v>
      </c>
      <c r="F37" s="32">
        <v>183000</v>
      </c>
      <c r="G37" s="32">
        <v>98500</v>
      </c>
      <c r="H37" s="32">
        <v>356500</v>
      </c>
      <c r="I37" s="12" t="s">
        <v>24</v>
      </c>
      <c r="J37" s="63" t="s">
        <v>101</v>
      </c>
      <c r="K37" s="11">
        <v>45565</v>
      </c>
      <c r="L37" s="12"/>
      <c r="M37" s="12" t="s">
        <v>30</v>
      </c>
    </row>
    <row r="38" spans="2:13" s="10" customFormat="1" x14ac:dyDescent="0.25">
      <c r="B38" s="11"/>
      <c r="C38" s="16"/>
      <c r="D38" s="12"/>
      <c r="E38" s="12"/>
      <c r="F38" s="32"/>
      <c r="G38" s="32"/>
      <c r="H38" s="32"/>
      <c r="I38" s="12"/>
      <c r="J38" s="63"/>
      <c r="K38" s="11"/>
      <c r="L38" s="12"/>
      <c r="M38" s="12"/>
    </row>
    <row r="39" spans="2:13" s="10" customFormat="1" x14ac:dyDescent="0.25">
      <c r="B39" s="11"/>
      <c r="C39" s="16"/>
      <c r="D39" s="12"/>
      <c r="E39" s="12"/>
      <c r="F39" s="32"/>
      <c r="G39" s="32"/>
      <c r="H39" s="32"/>
      <c r="I39" s="12"/>
      <c r="J39" s="63"/>
      <c r="K39" s="11"/>
      <c r="L39" s="12"/>
      <c r="M39" s="12"/>
    </row>
    <row r="41" spans="2:13" x14ac:dyDescent="0.25">
      <c r="C41" s="40">
        <f>COUNTA(C36:C39)</f>
        <v>2</v>
      </c>
      <c r="D41" s="41" t="s">
        <v>45</v>
      </c>
      <c r="E41" s="41"/>
      <c r="F41" s="43"/>
      <c r="G41" s="42"/>
      <c r="H41" s="42">
        <f>SUM(H36:H39)</f>
        <v>550205</v>
      </c>
    </row>
    <row r="44" spans="2:13" ht="18.75" x14ac:dyDescent="0.3">
      <c r="C44" s="45" t="s">
        <v>47</v>
      </c>
      <c r="D44" s="46">
        <f>+C31</f>
        <v>19</v>
      </c>
      <c r="E44" s="47">
        <f>+F31</f>
        <v>12895417.5</v>
      </c>
    </row>
    <row r="45" spans="2:13" ht="18.75" x14ac:dyDescent="0.3">
      <c r="C45" s="45" t="s">
        <v>46</v>
      </c>
      <c r="D45" s="46">
        <f>+C41</f>
        <v>2</v>
      </c>
      <c r="E45" s="47">
        <f>+H41</f>
        <v>550205</v>
      </c>
    </row>
    <row r="46" spans="2:13" ht="19.5" thickBot="1" x14ac:dyDescent="0.35">
      <c r="C46" s="36" t="s">
        <v>48</v>
      </c>
      <c r="D46" s="44">
        <f>SUM(D44:D45)</f>
        <v>21</v>
      </c>
      <c r="E46" s="48">
        <f>SUM(E44:E45)</f>
        <v>13445622.5</v>
      </c>
    </row>
    <row r="47" spans="2:13" ht="15.75" thickTop="1" x14ac:dyDescent="0.25"/>
  </sheetData>
  <dataConsolidate/>
  <mergeCells count="4">
    <mergeCell ref="D2:E2"/>
    <mergeCell ref="D4:E4"/>
    <mergeCell ref="B4:C4"/>
    <mergeCell ref="B2:C2"/>
  </mergeCells>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'DO NOT DELETE'!$A$1:$A$4</xm:f>
          </x14:formula1>
          <xm:sqref>I30:I49 I59:I1048576 I8:I28</xm:sqref>
        </x14:dataValidation>
        <x14:dataValidation type="list" allowBlank="1" showInputMessage="1" showErrorMessage="1" xr:uid="{00000000-0002-0000-0000-000001000000}">
          <x14:formula1>
            <xm:f>'DO NOT DELETE'!$B$1:$B$12</xm:f>
          </x14:formula1>
          <xm:sqref>M30:M49 M59:M1048576 M8:M28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topLeftCell="A2" workbookViewId="0">
      <selection activeCell="B9" sqref="B9"/>
    </sheetView>
  </sheetViews>
  <sheetFormatPr defaultRowHeight="15" x14ac:dyDescent="0.25"/>
  <cols>
    <col min="1" max="1" width="87.42578125" customWidth="1"/>
    <col min="2" max="2" width="79.7109375" bestFit="1" customWidth="1"/>
  </cols>
  <sheetData>
    <row r="1" spans="1:2" x14ac:dyDescent="0.25">
      <c r="A1" s="7" t="s">
        <v>24</v>
      </c>
      <c r="B1" t="s">
        <v>30</v>
      </c>
    </row>
    <row r="2" spans="1:2" x14ac:dyDescent="0.25">
      <c r="A2" s="7" t="s">
        <v>25</v>
      </c>
      <c r="B2" t="s">
        <v>31</v>
      </c>
    </row>
    <row r="3" spans="1:2" x14ac:dyDescent="0.25">
      <c r="A3" s="7" t="s">
        <v>26</v>
      </c>
      <c r="B3" t="s">
        <v>32</v>
      </c>
    </row>
    <row r="4" spans="1:2" x14ac:dyDescent="0.25">
      <c r="A4" s="7" t="s">
        <v>27</v>
      </c>
      <c r="B4" t="s">
        <v>33</v>
      </c>
    </row>
    <row r="5" spans="1:2" x14ac:dyDescent="0.25">
      <c r="A5" s="7"/>
      <c r="B5" t="s">
        <v>34</v>
      </c>
    </row>
    <row r="6" spans="1:2" x14ac:dyDescent="0.25">
      <c r="A6" s="7"/>
      <c r="B6" t="s">
        <v>35</v>
      </c>
    </row>
    <row r="7" spans="1:2" x14ac:dyDescent="0.25">
      <c r="A7" s="7"/>
      <c r="B7" t="s">
        <v>36</v>
      </c>
    </row>
    <row r="8" spans="1:2" x14ac:dyDescent="0.25">
      <c r="A8" s="7"/>
      <c r="B8" t="s">
        <v>37</v>
      </c>
    </row>
    <row r="9" spans="1:2" x14ac:dyDescent="0.25">
      <c r="A9" s="7"/>
      <c r="B9" t="s">
        <v>38</v>
      </c>
    </row>
    <row r="10" spans="1:2" x14ac:dyDescent="0.25">
      <c r="A10" s="7"/>
      <c r="B10" t="s">
        <v>39</v>
      </c>
    </row>
    <row r="11" spans="1:2" x14ac:dyDescent="0.25">
      <c r="B11" t="s">
        <v>40</v>
      </c>
    </row>
    <row r="12" spans="1:2" x14ac:dyDescent="0.25">
      <c r="B12" t="s">
        <v>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Q2 FY25</vt:lpstr>
      <vt:lpstr>DO NOT DELETE</vt:lpstr>
      <vt:lpstr>'Q2 FY25'!Print_Area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Rioux, Luke MUNI:EX</cp:lastModifiedBy>
  <cp:lastPrinted>2016-05-26T00:13:29Z</cp:lastPrinted>
  <dcterms:created xsi:type="dcterms:W3CDTF">2016-05-20T21:39:28Z</dcterms:created>
  <dcterms:modified xsi:type="dcterms:W3CDTF">2024-10-25T17:37:33Z</dcterms:modified>
</cp:coreProperties>
</file>