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HRFASD\Services\Accounts - SHARE\FY20 Reconciliations\FY20 Open Info DM Travel\7 October\"/>
    </mc:Choice>
  </mc:AlternateContent>
  <xr:revisionPtr revIDLastSave="0" documentId="13_ncr:1_{A2815512-AD51-4F80-87B9-7C2B262C2B70}" xr6:coauthVersionLast="41" xr6:coauthVersionMax="41" xr10:uidLastSave="{00000000-0000-0000-0000-000000000000}"/>
  <bookViews>
    <workbookView xWindow="22932" yWindow="-108" windowWidth="23256" windowHeight="12576" xr2:uid="{00000000-000D-0000-FFFF-FFFF00000000}"/>
  </bookViews>
  <sheets>
    <sheet name="DM Allan Summary" sheetId="2" r:id="rId1"/>
    <sheet name="FY 2020_Allan John_tr" sheetId="1" r:id="rId2"/>
  </sheets>
  <externalReferences>
    <externalReference r:id="rId3"/>
  </externalReferences>
  <definedNames>
    <definedName name="Recover">[1]Macro1!$A$208</definedName>
    <definedName name="TableName">"Dummy"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203" i="1" l="1"/>
  <c r="T204" i="1" s="1"/>
  <c r="U203" i="1"/>
  <c r="U204" i="1" s="1"/>
  <c r="V203" i="1"/>
  <c r="V204" i="1" s="1"/>
  <c r="W203" i="1"/>
  <c r="W204" i="1"/>
  <c r="S204" i="1"/>
  <c r="S203" i="1"/>
  <c r="X203" i="1" l="1"/>
  <c r="T170" i="1"/>
  <c r="T171" i="1" s="1"/>
  <c r="U170" i="1"/>
  <c r="U171" i="1" s="1"/>
  <c r="V170" i="1"/>
  <c r="V171" i="1" s="1"/>
  <c r="W170" i="1"/>
  <c r="W171" i="1"/>
  <c r="S171" i="1"/>
  <c r="S170" i="1"/>
  <c r="X170" i="1" s="1"/>
  <c r="T154" i="1" l="1"/>
  <c r="U154" i="1"/>
  <c r="V154" i="1"/>
  <c r="W154" i="1"/>
  <c r="S154" i="1"/>
  <c r="X154" i="1" l="1"/>
  <c r="T129" i="1"/>
  <c r="U129" i="1"/>
  <c r="V129" i="1"/>
  <c r="W129" i="1"/>
  <c r="S129" i="1"/>
  <c r="X129" i="1" l="1"/>
  <c r="T103" i="1"/>
  <c r="U103" i="1"/>
  <c r="V103" i="1"/>
  <c r="W103" i="1"/>
  <c r="S103" i="1"/>
  <c r="X103" i="1" l="1"/>
  <c r="T73" i="1"/>
  <c r="U73" i="1"/>
  <c r="V73" i="1"/>
  <c r="W73" i="1"/>
  <c r="S73" i="1"/>
  <c r="X73" i="1" l="1"/>
  <c r="T21" i="1"/>
  <c r="T22" i="1" s="1"/>
  <c r="T74" i="1" s="1"/>
  <c r="T104" i="1" s="1"/>
  <c r="T130" i="1" s="1"/>
  <c r="T155" i="1" s="1"/>
  <c r="U21" i="1"/>
  <c r="U22" i="1" s="1"/>
  <c r="U74" i="1" s="1"/>
  <c r="U104" i="1" s="1"/>
  <c r="U130" i="1" s="1"/>
  <c r="U155" i="1" s="1"/>
  <c r="V21" i="1"/>
  <c r="V22" i="1" s="1"/>
  <c r="V74" i="1" s="1"/>
  <c r="V104" i="1" s="1"/>
  <c r="V130" i="1" s="1"/>
  <c r="V155" i="1" s="1"/>
  <c r="W21" i="1"/>
  <c r="W22" i="1" s="1"/>
  <c r="W74" i="1" s="1"/>
  <c r="W104" i="1" s="1"/>
  <c r="W130" i="1" s="1"/>
  <c r="W155" i="1" s="1"/>
  <c r="S21" i="1"/>
  <c r="S22" i="1" s="1"/>
  <c r="S74" i="1" s="1"/>
  <c r="S104" i="1" s="1"/>
  <c r="S130" i="1" s="1"/>
  <c r="S155" i="1" s="1"/>
  <c r="X21" i="1" l="1"/>
  <c r="S2" i="1" l="1"/>
  <c r="S5" i="1" l="1"/>
  <c r="E15" i="2" s="1"/>
  <c r="S4" i="1"/>
  <c r="E13" i="2" s="1"/>
  <c r="S3" i="1"/>
  <c r="E11" i="2" s="1"/>
  <c r="E9" i="2" l="1"/>
  <c r="S6" i="1"/>
  <c r="S1" i="1" l="1"/>
  <c r="E19" i="2" s="1"/>
  <c r="E17" i="2"/>
</calcChain>
</file>

<file path=xl/sharedStrings.xml><?xml version="1.0" encoding="utf-8"?>
<sst xmlns="http://schemas.openxmlformats.org/spreadsheetml/2006/main" count="1483" uniqueCount="232">
  <si>
    <t>Report Supplier Sector</t>
  </si>
  <si>
    <t>Report Supplier Number</t>
  </si>
  <si>
    <t>Minister or Deputy Minister</t>
  </si>
  <si>
    <t>Ministry Name</t>
  </si>
  <si>
    <t>Period Name</t>
  </si>
  <si>
    <t>Travel Source</t>
  </si>
  <si>
    <t>Travel Number</t>
  </si>
  <si>
    <t>Pay Status</t>
  </si>
  <si>
    <t>iExpenses Start Date</t>
  </si>
  <si>
    <t>iExpenses Type</t>
  </si>
  <si>
    <t>Travel Description</t>
  </si>
  <si>
    <t>Destination</t>
  </si>
  <si>
    <t>Justification</t>
  </si>
  <si>
    <t>Client</t>
  </si>
  <si>
    <t>Resp</t>
  </si>
  <si>
    <t>Srvc Ln</t>
  </si>
  <si>
    <t>STOB</t>
  </si>
  <si>
    <t>Project</t>
  </si>
  <si>
    <t>Original Amt</t>
  </si>
  <si>
    <t>In Province Flights (1)</t>
  </si>
  <si>
    <t>Out of Canada Travel (2)</t>
  </si>
  <si>
    <t>Out of Province Travel (3)</t>
  </si>
  <si>
    <t>Other Travel (4)</t>
  </si>
  <si>
    <t>Deputy Minister's Monthly Travel Expense Summary</t>
  </si>
  <si>
    <t>Name:</t>
  </si>
  <si>
    <t>Month:</t>
  </si>
  <si>
    <t>Portfolio:</t>
  </si>
  <si>
    <t>Travel expense summary (amount paid this month):</t>
  </si>
  <si>
    <t>In Province Flights:</t>
  </si>
  <si>
    <t>Other Travel in Province:</t>
  </si>
  <si>
    <t>Out of Country Travel:</t>
  </si>
  <si>
    <t>Out of Province Travel:</t>
  </si>
  <si>
    <t>Total travel expenses paid this month:</t>
  </si>
  <si>
    <t>Travel expenses fiscal year-to-date:</t>
  </si>
  <si>
    <t>SUB TOTAL</t>
  </si>
  <si>
    <t>TOTAL YTD EXPENSES</t>
  </si>
  <si>
    <t>FLNRO</t>
  </si>
  <si>
    <t>Deputy Ministers</t>
  </si>
  <si>
    <t>Natural Resource Operations</t>
  </si>
  <si>
    <t>In Province Flights</t>
  </si>
  <si>
    <t>Other Travel</t>
  </si>
  <si>
    <t>Out of Canada Travel</t>
  </si>
  <si>
    <t>Out of Province Travel</t>
  </si>
  <si>
    <t>Copy period name from  column E</t>
  </si>
  <si>
    <t>John Allan</t>
  </si>
  <si>
    <t>ALLAN, JOHN</t>
  </si>
  <si>
    <t>Yes</t>
  </si>
  <si>
    <t>SELFSERV</t>
  </si>
  <si>
    <t>Public Transp.</t>
  </si>
  <si>
    <t>Vancouver, BC</t>
  </si>
  <si>
    <t>Meal/Per Diem</t>
  </si>
  <si>
    <t>Accommodation</t>
  </si>
  <si>
    <t>cab fare</t>
  </si>
  <si>
    <t>Cab fare</t>
  </si>
  <si>
    <t>ER22652275</t>
  </si>
  <si>
    <t>COFI</t>
  </si>
  <si>
    <t>ER22653846</t>
  </si>
  <si>
    <t>Meetings in Vancouver</t>
  </si>
  <si>
    <t>Claimed Breakfast</t>
  </si>
  <si>
    <t>John had no time between his all afternoon meeting and the flight to grab dinner he had to go straight from estimates to Helijet</t>
  </si>
  <si>
    <t>one night accommodation</t>
  </si>
  <si>
    <t>AP</t>
  </si>
  <si>
    <t>LARKINB 0677 03MAY19</t>
  </si>
  <si>
    <t>HELIJET/ALLAN J - VIC-VAN 03APR19 JOHN ALLAN</t>
  </si>
  <si>
    <t>HELIJET/ALLAN J - VAN-VIC / 05APR19 JOHN ALLAN</t>
  </si>
  <si>
    <t>HELIJET/ALLAN J - VAN-VIC 05APR19</t>
  </si>
  <si>
    <t>PACIFIC COASTAL AIRLIN - PG TO VAN (REFUND) - JOHN ALLAN</t>
  </si>
  <si>
    <t>AIR CAN* 0142112118923 - PG TO VAN SEAT SELECTION - JOHN ALLAN</t>
  </si>
  <si>
    <t>PACIFIC COASTAL AIRLIN - VAN-CAMPBELL RIVER - JOHN ALLAN</t>
  </si>
  <si>
    <t>CENTRAL MOUNTAIN AIR L CAMPBELL RIVER-VAN - JOHN ALLAN</t>
  </si>
  <si>
    <t>AIR CAN* 0142112118923 - PG TO VAN  - JOHN ALLAN</t>
  </si>
  <si>
    <t>PACIFIC COASTAL AIRLIN - VIC-PG RTN - JOHN ALLAN</t>
  </si>
  <si>
    <t>FLIGHT CENTRE 54700 - AIRFARE PACKAGE/OTTAWA - JOHN ALLAN</t>
  </si>
  <si>
    <t>AIR CAN* 0142111110046 - VICTORIA-OTTAWA RETURN - JOHN ALLAN</t>
  </si>
  <si>
    <t>FLIGHT CENTRE 54700 - AIRFARE PACKAGE/WASHINGTON - JOHN ALLAN</t>
  </si>
  <si>
    <t>AIR CAN* 0142112307958 - CHANGE FEE - JOHN ALLAN</t>
  </si>
  <si>
    <t>AIR CAN* 0142112307958 - CHANGE FLIGHTS - WASHINGTON DC TO VICTORIA - JOHN ALLAN</t>
  </si>
  <si>
    <t>FLIGHT CENTRE 54700 - CHANGE FLIGHTS - VICTORIA TO WASHINGTON DC - JOHN ALLAN</t>
  </si>
  <si>
    <t>AIR CAN* 0142111105484 - VICTORIA-WASHINGTON DC RETURN - JOHN ALLAN</t>
  </si>
  <si>
    <t>ER22665264</t>
  </si>
  <si>
    <t>Conference in Vancouver</t>
  </si>
  <si>
    <t>cab fare in Vancouver</t>
  </si>
  <si>
    <t>ER22665847</t>
  </si>
  <si>
    <t>ER22660539</t>
  </si>
  <si>
    <t>CCFM in Ottawa</t>
  </si>
  <si>
    <t>Ottawa, ON</t>
  </si>
  <si>
    <t>Cab fare in Ottawa</t>
  </si>
  <si>
    <t>ER22664087</t>
  </si>
  <si>
    <t>Foreign Travel</t>
  </si>
  <si>
    <t>softwood lumber</t>
  </si>
  <si>
    <t>TAXI- Cab fare between meeting spots.US Rate 1.3465 (10.49x1.3465=14.13)</t>
  </si>
  <si>
    <t>Breakfast rate only claimed</t>
  </si>
  <si>
    <t>Lunch Rate back in Canada</t>
  </si>
  <si>
    <t>Breakfast claimed</t>
  </si>
  <si>
    <t>breakfast only rate</t>
  </si>
  <si>
    <t>TAXI - Cab fare from Hotel to Reagan Airport - US Rate 1.3467 (22.01x1.3467=29.64)</t>
  </si>
  <si>
    <t>MEALS - Lunch only rate - US rate 1.3465 (22.75x1.3465=30.63)</t>
  </si>
  <si>
    <t>MEALS - Breakfast in US Dollars - Departed Reagan Airport at 6:15am - US Rate 1.3467 (22.75x1.3467=30.64)</t>
  </si>
  <si>
    <t>breakfast and lunch claimed dinner provided</t>
  </si>
  <si>
    <t>Breakfast and dinner claimed</t>
  </si>
  <si>
    <t>MEALS - Breakfast + Lunch rates / US Rate 1.3454 (33.25x1.3454=44.73)</t>
  </si>
  <si>
    <t>3 taxi fares in Ottawa</t>
  </si>
  <si>
    <t>Briefing Meeting/Business Breakfast w/ Jennifer Burleigh Prior Monday meetings. US Rate 1.3465 (43.60x1.3465 =58.71)</t>
  </si>
  <si>
    <t>Victoria, BC</t>
  </si>
  <si>
    <t>travel from home to Victoria airport via taxi</t>
  </si>
  <si>
    <t>Airport to home cab fare</t>
  </si>
  <si>
    <t>Home to Airport</t>
  </si>
  <si>
    <t>various cab fares in Vancouver</t>
  </si>
  <si>
    <t>MEALS - Departed Victoria at 5:35am / arrived seattle at 6:20 / all meals for this day are in US dollars / US rate is 1.3424 (51.50x1.3424=69.13)</t>
  </si>
  <si>
    <t>Cab fare from Airport</t>
  </si>
  <si>
    <t>TAXI- From Dulles Int'l Airport to Kimpton Hotel Palomar - US rate 1.3424 (65.97x1.3424=88.16)</t>
  </si>
  <si>
    <t>Various cab fares in Vancouver</t>
  </si>
  <si>
    <t>one nights accommodation</t>
  </si>
  <si>
    <t>one night accommodation at Hyatt Regency</t>
  </si>
  <si>
    <t>3 nights accommodation at the Hyatt Regency Checked in May13 Checked out May16</t>
  </si>
  <si>
    <t>ACCOMMODATION - Checked in  to Kimpton Hotel Palomar May 5 checked out May 8 - US Rate 1.3467 (1,220.76x1.3467=1,644.00)</t>
  </si>
  <si>
    <t>PRESTONN 2671 03JUN19</t>
  </si>
  <si>
    <t>HELIJET/ALLAN J - FLIGHT# 420871 NANAIMO-VANCOUVER - JOHN ALLAN</t>
  </si>
  <si>
    <t>LARKINB 0677 03JUN19</t>
  </si>
  <si>
    <t>08MAY19 - HELIJET - VIC TO VAN</t>
  </si>
  <si>
    <t>HELIJET/ALLAN J - FLIGHT# 420879 VANCOUVER-VICTORIA - JOHN ALLAN</t>
  </si>
  <si>
    <t>HELIJET - FLIGHT VANCOUVER-VICTORIA #414645 - JOHN ALLAN</t>
  </si>
  <si>
    <t>13MAY19 - HELIJET - VIC TO VAN</t>
  </si>
  <si>
    <t>09MAY19 - HELIJET - VAN TO VIC</t>
  </si>
  <si>
    <t>06MAY19 - AIR CANADA - REFUND WA TO VIC FLIGHT CHANGE</t>
  </si>
  <si>
    <t>ER22693820</t>
  </si>
  <si>
    <t>ER22700786</t>
  </si>
  <si>
    <t>Cab fare in Vancouver</t>
  </si>
  <si>
    <t>ER22694131</t>
  </si>
  <si>
    <t>Meetings Prince George and Vancouver</t>
  </si>
  <si>
    <t>cab fare in victoria</t>
  </si>
  <si>
    <t>breakfast only rates claimed</t>
  </si>
  <si>
    <t>Cab fares in Victoria</t>
  </si>
  <si>
    <t>Victoria Cab fare</t>
  </si>
  <si>
    <t>ER22703150</t>
  </si>
  <si>
    <t>Prince George for meetings</t>
  </si>
  <si>
    <t>full day rates claimed</t>
  </si>
  <si>
    <t>Cab fares in Vancouver/Nanaimo</t>
  </si>
  <si>
    <t>Cab fares in Vancouver</t>
  </si>
  <si>
    <t>breakfast and dinner rates claimed</t>
  </si>
  <si>
    <t>Prince George, BC</t>
  </si>
  <si>
    <t>one night accommodation in Prince George</t>
  </si>
  <si>
    <t>2 nights accommodation</t>
  </si>
  <si>
    <t>one night accommodation at Hyatt Regency Vancouver</t>
  </si>
  <si>
    <t>1 night accommodation</t>
  </si>
  <si>
    <t>LARKINB 0677 03JUL19</t>
  </si>
  <si>
    <t>COAST IN OF THE NORTH - CANCELLATION - NO SHOW - JOHN ALLAN - 05JUN19</t>
  </si>
  <si>
    <t>ER22709182</t>
  </si>
  <si>
    <t>ER22705290</t>
  </si>
  <si>
    <t>Vancouver for meetings</t>
  </si>
  <si>
    <t>Toronto, ON</t>
  </si>
  <si>
    <t>ER22712639</t>
  </si>
  <si>
    <t>Williams Lake/ Vancouver meetings</t>
  </si>
  <si>
    <t>cab fare in Victoria</t>
  </si>
  <si>
    <t>Breakfast rate only</t>
  </si>
  <si>
    <t>breakfast rate claimed</t>
  </si>
  <si>
    <t>Miscellaneous</t>
  </si>
  <si>
    <t>checked luggage for flight from Willams Lake to Vancouver</t>
  </si>
  <si>
    <t>Lunch and dinner rates</t>
  </si>
  <si>
    <t>breakfast/lunch/dinner rate</t>
  </si>
  <si>
    <t>2 cab fares in Vancouver</t>
  </si>
  <si>
    <t>Other BC</t>
  </si>
  <si>
    <t>2 Nights accommodation in Williams Lake</t>
  </si>
  <si>
    <t>one night accommodation in Vancouver at the Fairmont at Gov rate</t>
  </si>
  <si>
    <t>2 nights accommodation in Vancouver</t>
  </si>
  <si>
    <t>Prince George</t>
  </si>
  <si>
    <t>PRESTONN 2671 03AUG19</t>
  </si>
  <si>
    <t>HARBOUR A REFUND - CANCELLED LATER FLIGHT TOOK EARLIER FLIGHT TO VICTORIA  JOHN ALLAN</t>
  </si>
  <si>
    <t>HELIJET/ALLAN J VICTORICA - VANCOUVER, JOHN ALLAN</t>
  </si>
  <si>
    <t>HARBOUR A FLIGHT BOOKED LATER IN THE DAY</t>
  </si>
  <si>
    <t>HARBOUR A HARBOUR AIR VANCOUVER-VICTORIA, JOHN ALLAN</t>
  </si>
  <si>
    <t>HELIJET/ALLAN J VICTORIA TO VANCOUVER - JOHN ALLAN</t>
  </si>
  <si>
    <t>HELIJET/ALLAN J VANCOUVER - VICTORIA, JOHN ALLAN</t>
  </si>
  <si>
    <t>HELIJET/ALLAN J HELIJET VICTORIA-VANCOUVER; JOHN ALLAN</t>
  </si>
  <si>
    <t>WOODCOCKD 8536 03JUL19</t>
  </si>
  <si>
    <t>WESTJET*0005078666121 - REIMBURSE FOR FLIGHT - JOHN ALLAN</t>
  </si>
  <si>
    <t>FLIGHT CENTRE 54700 - BASIC CHARGE FROM BOOKING AGENT - JOHN ALLAN</t>
  </si>
  <si>
    <t>PACIFIC COASTAL AIRLIN - FLIGHT - JOHN ALLAN</t>
  </si>
  <si>
    <t>WESTJET*0005078666121 - FLIGHT - JOHN ALLAN</t>
  </si>
  <si>
    <t>ER22714773</t>
  </si>
  <si>
    <t>Vancouver Meetings</t>
  </si>
  <si>
    <t>Lunch only claimed - hotel was inadvertently charged with flights through travel agent therefore there are no accommodation charges for this iexpense</t>
  </si>
  <si>
    <t>ER22714748</t>
  </si>
  <si>
    <t>Breakfast only claimed</t>
  </si>
  <si>
    <t>Lunch only claimed</t>
  </si>
  <si>
    <t>Parking</t>
  </si>
  <si>
    <t>Victoria International Airport</t>
  </si>
  <si>
    <t>breakfast and dinner rates only</t>
  </si>
  <si>
    <t>Fairmont Vancouver - Gov rate</t>
  </si>
  <si>
    <t>PRESTONN 2671 03SEP19</t>
  </si>
  <si>
    <t>HELIJET-ALLANJ - VIC-VAN</t>
  </si>
  <si>
    <t>HELIJET-ALLANJ - VAN-VIC</t>
  </si>
  <si>
    <t>HELIJET - ALLANJ - VAN-VIC</t>
  </si>
  <si>
    <t>HELIJET - ALLANJ - VIC-VAN</t>
  </si>
  <si>
    <t>ER22734170</t>
  </si>
  <si>
    <t>Cab fare in Vancouver on Friday September 6</t>
  </si>
  <si>
    <t>Cab fare for Thursday September 5</t>
  </si>
  <si>
    <t>ER22734142</t>
  </si>
  <si>
    <t>cab fares in Vancouver</t>
  </si>
  <si>
    <t>Provincial Govt rate for Fairmont Hotel Vancouver</t>
  </si>
  <si>
    <t>Provincial Govt rate for the night of Sept 5 at the Fairmont Hotel Vancouver</t>
  </si>
  <si>
    <t>PRESTONN 2671 03OCT19</t>
  </si>
  <si>
    <t>HELIJET JOHN ALLAN - VICTORIA TO VANCOUVER - REFUNDED-  SHOWED ON RECIEPT FROM LINE 3</t>
  </si>
  <si>
    <t>HELIJET/ALLAN J JOHN ALLAN - VICTORIA TO VANCOUVER</t>
  </si>
  <si>
    <t>HELIJET/ALLAN J JOHN ALLAN - VICTORIA TO VANCOUVER - DELAYED CANCELLED - REFUND IS BELOW</t>
  </si>
  <si>
    <t>HELIJET/ALLAN J JOHN ALLAN - VICTORIA TO VANCOUVER - REBOOKED</t>
  </si>
  <si>
    <t>HELIJET/ALLAN J JOHN ALLAN - VANCOUVER TO VICTORIA</t>
  </si>
  <si>
    <t>HELIJET/ALLAN J JOHN ALLAN - VANCOUVER TO VICTORIA JOHN ALLAN</t>
  </si>
  <si>
    <t>ER22745657</t>
  </si>
  <si>
    <t>UBCM and other meetings in Vancouver</t>
  </si>
  <si>
    <t>Accommodation was pre paid as there was a group room booking</t>
  </si>
  <si>
    <t>ER22745616</t>
  </si>
  <si>
    <t>ER22751592</t>
  </si>
  <si>
    <t>Meetings in Vancouver and Prince George</t>
  </si>
  <si>
    <t>Cab fare to Harbour Air</t>
  </si>
  <si>
    <t>Lunch only rates - attended COFI dinner that night in Prince George</t>
  </si>
  <si>
    <t>Meeting in the morning supplied breakfastWas still in travel status for lunch</t>
  </si>
  <si>
    <t>ER22751587</t>
  </si>
  <si>
    <t>Meeting in Vancouver</t>
  </si>
  <si>
    <t>Dinner only rate as he was in transit</t>
  </si>
  <si>
    <t>Departed for travel at 530</t>
  </si>
  <si>
    <t>Cab fare for the day - To helijet and from helijet to hotel</t>
  </si>
  <si>
    <t>breakfast and lunch  ratees</t>
  </si>
  <si>
    <t>Cab fare in Vancouver/ Victoria on the 27th</t>
  </si>
  <si>
    <t>Full day - breakfast lunch and dinner rates claimed</t>
  </si>
  <si>
    <t>Cab fare for the day combined</t>
  </si>
  <si>
    <t>Accommodation in Prince George - * Room charges deducted from total.</t>
  </si>
  <si>
    <t>Harbour Air Seaplane - Change in travel plans and John paid for his flight to Vancouver</t>
  </si>
  <si>
    <t>one night accommodation at Fairmont Vancouver @ provincial rate</t>
  </si>
  <si>
    <t>Accommodation in Vancouver - there was no Gov Rate available</t>
  </si>
  <si>
    <t>Accommodation was sold out at hotels offering Gov Rate. The Hyatt was only hotel available in reasonable distance to meetings</t>
  </si>
  <si>
    <t>2019 October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</si>
</sst>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/mmm/yyyy"/>
    <numFmt numFmtId="165" formatCode="#,##0.00_ ;[Red]\-#,##0.00\ "/>
  </numFmts>
  <fonts count="2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8"/>
      <color theme="1"/>
      <name val="Times New Roman"/>
      <family val="1"/>
    </font>
    <font>
      <b/>
      <sz val="16"/>
      <color theme="1"/>
      <name val="Times New Roman"/>
      <family val="1"/>
    </font>
    <font>
      <sz val="14"/>
      <color theme="1"/>
      <name val="Times New Roman"/>
      <family val="1"/>
    </font>
    <font>
      <sz val="16"/>
      <color theme="1"/>
      <name val="Times New Roman"/>
      <family val="1"/>
    </font>
    <font>
      <b/>
      <sz val="11"/>
      <color rgb="FFFF0000"/>
      <name val="Calibri"/>
      <family val="2"/>
      <scheme val="minor"/>
    </font>
    <font>
      <b/>
      <sz val="11"/>
      <color theme="0" tint="-0.14999847407452621"/>
      <name val="Calibri"/>
      <family val="2"/>
      <scheme val="minor"/>
    </font>
    <font>
      <sz val="18"/>
      <color theme="3"/>
      <name val="Cambria"/>
      <family val="2"/>
      <scheme val="major"/>
    </font>
    <font>
      <sz val="11"/>
      <color rgb="FF9C570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ck">
        <color rgb="FFFFC000"/>
      </left>
      <right/>
      <top style="thick">
        <color rgb="FFFFC000"/>
      </top>
      <bottom/>
      <diagonal/>
    </border>
    <border>
      <left/>
      <right/>
      <top style="thick">
        <color rgb="FFFFC000"/>
      </top>
      <bottom/>
      <diagonal/>
    </border>
    <border>
      <left/>
      <right style="thick">
        <color rgb="FFFFC000"/>
      </right>
      <top style="thick">
        <color rgb="FFFFC000"/>
      </top>
      <bottom/>
      <diagonal/>
    </border>
    <border>
      <left style="thick">
        <color rgb="FFFFC000"/>
      </left>
      <right/>
      <top/>
      <bottom/>
      <diagonal/>
    </border>
    <border>
      <left/>
      <right style="thick">
        <color rgb="FFFFC000"/>
      </right>
      <top/>
      <bottom/>
      <diagonal/>
    </border>
    <border>
      <left style="thick">
        <color rgb="FFFFC000"/>
      </left>
      <right/>
      <top/>
      <bottom style="thick">
        <color rgb="FFFFC000"/>
      </bottom>
      <diagonal/>
    </border>
    <border>
      <left/>
      <right/>
      <top/>
      <bottom style="thick">
        <color rgb="FFFFC000"/>
      </bottom>
      <diagonal/>
    </border>
    <border>
      <left/>
      <right style="thick">
        <color rgb="FFFFC000"/>
      </right>
      <top/>
      <bottom style="thick">
        <color rgb="FFFFC000"/>
      </bottom>
      <diagonal/>
    </border>
    <border>
      <left/>
      <right/>
      <top/>
      <bottom style="double">
        <color indexed="64"/>
      </bottom>
      <diagonal/>
    </border>
  </borders>
  <cellStyleXfs count="100">
    <xf numFmtId="0" fontId="0" fillId="0" borderId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4" fillId="26" borderId="0" applyNumberFormat="0" applyBorder="0" applyAlignment="0" applyProtection="0"/>
    <xf numFmtId="0" fontId="5" fillId="27" borderId="3" applyNumberFormat="0" applyAlignment="0" applyProtection="0"/>
    <xf numFmtId="0" fontId="6" fillId="28" borderId="4" applyNumberFormat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29" borderId="0" applyNumberFormat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30" borderId="3" applyNumberFormat="0" applyAlignment="0" applyProtection="0"/>
    <xf numFmtId="0" fontId="13" fillId="0" borderId="8" applyNumberFormat="0" applyFill="0" applyAlignment="0" applyProtection="0"/>
    <xf numFmtId="0" fontId="14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32" borderId="9" applyNumberFormat="0" applyFont="0" applyAlignment="0" applyProtection="0"/>
    <xf numFmtId="0" fontId="2" fillId="32" borderId="9" applyNumberFormat="0" applyFont="0" applyAlignment="0" applyProtection="0"/>
    <xf numFmtId="0" fontId="2" fillId="32" borderId="9" applyNumberFormat="0" applyFont="0" applyAlignment="0" applyProtection="0"/>
    <xf numFmtId="0" fontId="2" fillId="32" borderId="9" applyNumberFormat="0" applyFont="0" applyAlignment="0" applyProtection="0"/>
    <xf numFmtId="0" fontId="15" fillId="27" borderId="10" applyNumberFormat="0" applyAlignment="0" applyProtection="0"/>
    <xf numFmtId="0" fontId="16" fillId="0" borderId="0" applyNumberFormat="0" applyFill="0" applyBorder="0" applyAlignment="0" applyProtection="0"/>
    <xf numFmtId="0" fontId="17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</cellStyleXfs>
  <cellXfs count="51">
    <xf numFmtId="0" fontId="0" fillId="0" borderId="0" xfId="0"/>
    <xf numFmtId="0" fontId="19" fillId="0" borderId="12" xfId="75" applyFont="1" applyBorder="1" applyProtection="1"/>
    <xf numFmtId="0" fontId="19" fillId="0" borderId="13" xfId="75" applyFont="1" applyBorder="1" applyProtection="1"/>
    <xf numFmtId="0" fontId="19" fillId="0" borderId="14" xfId="75" applyFont="1" applyBorder="1" applyProtection="1"/>
    <xf numFmtId="0" fontId="20" fillId="0" borderId="0" xfId="75" applyFont="1" applyProtection="1"/>
    <xf numFmtId="0" fontId="20" fillId="0" borderId="15" xfId="75" applyFont="1" applyBorder="1" applyProtection="1"/>
    <xf numFmtId="0" fontId="21" fillId="0" borderId="0" xfId="75" applyFont="1" applyAlignment="1" applyProtection="1">
      <alignment vertical="center"/>
    </xf>
    <xf numFmtId="0" fontId="20" fillId="0" borderId="16" xfId="75" applyFont="1" applyBorder="1" applyProtection="1"/>
    <xf numFmtId="0" fontId="20" fillId="0" borderId="0" xfId="75" applyFont="1" applyBorder="1" applyProtection="1"/>
    <xf numFmtId="0" fontId="22" fillId="0" borderId="0" xfId="75" applyFont="1" applyProtection="1"/>
    <xf numFmtId="164" fontId="23" fillId="33" borderId="0" xfId="75" applyNumberFormat="1" applyFont="1" applyFill="1" applyBorder="1" applyProtection="1">
      <protection locked="0"/>
    </xf>
    <xf numFmtId="0" fontId="22" fillId="0" borderId="0" xfId="75" applyFont="1" applyFill="1" applyProtection="1"/>
    <xf numFmtId="0" fontId="20" fillId="0" borderId="0" xfId="75" applyFont="1" applyFill="1" applyProtection="1"/>
    <xf numFmtId="0" fontId="24" fillId="0" borderId="0" xfId="75" applyFont="1" applyFill="1" applyBorder="1" applyAlignment="1" applyProtection="1">
      <alignment horizontal="left"/>
    </xf>
    <xf numFmtId="164" fontId="23" fillId="0" borderId="0" xfId="75" applyNumberFormat="1" applyFont="1" applyFill="1" applyBorder="1" applyProtection="1"/>
    <xf numFmtId="0" fontId="23" fillId="0" borderId="0" xfId="75" applyFont="1" applyAlignment="1" applyProtection="1">
      <alignment vertical="top"/>
    </xf>
    <xf numFmtId="0" fontId="23" fillId="0" borderId="0" xfId="75" applyFont="1" applyProtection="1"/>
    <xf numFmtId="44" fontId="23" fillId="33" borderId="0" xfId="57" applyFont="1" applyFill="1" applyBorder="1" applyProtection="1">
      <protection locked="0"/>
    </xf>
    <xf numFmtId="44" fontId="20" fillId="0" borderId="0" xfId="57" applyFont="1" applyFill="1" applyBorder="1" applyProtection="1"/>
    <xf numFmtId="44" fontId="20" fillId="0" borderId="0" xfId="57" applyFont="1" applyBorder="1" applyProtection="1"/>
    <xf numFmtId="0" fontId="20" fillId="0" borderId="17" xfId="75" applyFont="1" applyBorder="1" applyProtection="1"/>
    <xf numFmtId="0" fontId="20" fillId="0" borderId="18" xfId="75" applyFont="1" applyBorder="1" applyProtection="1"/>
    <xf numFmtId="0" fontId="20" fillId="0" borderId="19" xfId="75" applyFont="1" applyBorder="1" applyProtection="1"/>
    <xf numFmtId="0" fontId="17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165" fontId="17" fillId="0" borderId="2" xfId="52" applyNumberFormat="1" applyFont="1" applyBorder="1" applyAlignment="1">
      <alignment horizontal="center" wrapText="1"/>
    </xf>
    <xf numFmtId="165" fontId="17" fillId="0" borderId="1" xfId="0" applyNumberFormat="1" applyFont="1" applyBorder="1" applyAlignment="1">
      <alignment horizontal="center" wrapText="1"/>
    </xf>
    <xf numFmtId="0" fontId="0" fillId="0" borderId="0" xfId="0" applyAlignment="1"/>
    <xf numFmtId="0" fontId="17" fillId="0" borderId="1" xfId="0" applyFont="1" applyBorder="1" applyAlignment="1">
      <alignment wrapText="1"/>
    </xf>
    <xf numFmtId="0" fontId="17" fillId="0" borderId="0" xfId="0" applyFont="1" applyAlignment="1">
      <alignment horizontal="right"/>
    </xf>
    <xf numFmtId="165" fontId="0" fillId="0" borderId="0" xfId="0" applyNumberFormat="1"/>
    <xf numFmtId="0" fontId="0" fillId="0" borderId="0" xfId="0"/>
    <xf numFmtId="16" fontId="0" fillId="0" borderId="0" xfId="0" applyNumberFormat="1"/>
    <xf numFmtId="15" fontId="0" fillId="0" borderId="0" xfId="0" applyNumberFormat="1"/>
    <xf numFmtId="0" fontId="0" fillId="0" borderId="1" xfId="0" applyBorder="1"/>
    <xf numFmtId="0" fontId="17" fillId="34" borderId="20" xfId="0" applyFont="1" applyFill="1" applyBorder="1"/>
    <xf numFmtId="165" fontId="17" fillId="34" borderId="20" xfId="0" applyNumberFormat="1" applyFont="1" applyFill="1" applyBorder="1"/>
    <xf numFmtId="0" fontId="17" fillId="34" borderId="0" xfId="0" applyFont="1" applyFill="1"/>
    <xf numFmtId="165" fontId="17" fillId="34" borderId="0" xfId="0" applyNumberFormat="1" applyFont="1" applyFill="1"/>
    <xf numFmtId="0" fontId="0" fillId="0" borderId="0" xfId="0" applyFill="1" applyAlignment="1">
      <alignment horizontal="left"/>
    </xf>
    <xf numFmtId="0" fontId="25" fillId="0" borderId="0" xfId="0" applyFont="1" applyFill="1" applyAlignment="1">
      <alignment wrapText="1"/>
    </xf>
    <xf numFmtId="165" fontId="17" fillId="35" borderId="0" xfId="0" applyNumberFormat="1" applyFont="1" applyFill="1"/>
    <xf numFmtId="0" fontId="26" fillId="0" borderId="0" xfId="0" applyFont="1" applyAlignment="1">
      <alignment horizontal="right"/>
    </xf>
    <xf numFmtId="165" fontId="0" fillId="0" borderId="1" xfId="0" applyNumberFormat="1" applyBorder="1"/>
    <xf numFmtId="0" fontId="0" fillId="0" borderId="0" xfId="0"/>
    <xf numFmtId="16" fontId="0" fillId="0" borderId="0" xfId="0" applyNumberFormat="1"/>
    <xf numFmtId="15" fontId="0" fillId="0" borderId="0" xfId="0" applyNumberFormat="1"/>
    <xf numFmtId="0" fontId="0" fillId="0" borderId="0" xfId="0"/>
    <xf numFmtId="16" fontId="0" fillId="0" borderId="0" xfId="0" applyNumberFormat="1"/>
    <xf numFmtId="15" fontId="0" fillId="0" borderId="0" xfId="0" applyNumberFormat="1"/>
    <xf numFmtId="0" fontId="24" fillId="33" borderId="0" xfId="75" applyFont="1" applyFill="1" applyBorder="1" applyAlignment="1" applyProtection="1">
      <alignment horizontal="left"/>
      <protection locked="0"/>
    </xf>
  </cellXfs>
  <cellStyles count="100">
    <cellStyle name="20% - Accent1" xfId="1" builtinId="30" customBuiltin="1"/>
    <cellStyle name="20% - Accent1 2" xfId="2" xr:uid="{00000000-0005-0000-0000-000001000000}"/>
    <cellStyle name="20% - Accent1 3" xfId="3" xr:uid="{00000000-0005-0000-0000-000002000000}"/>
    <cellStyle name="20% - Accent2" xfId="4" builtinId="34" customBuiltin="1"/>
    <cellStyle name="20% - Accent2 2" xfId="5" xr:uid="{00000000-0005-0000-0000-000004000000}"/>
    <cellStyle name="20% - Accent2 3" xfId="6" xr:uid="{00000000-0005-0000-0000-000005000000}"/>
    <cellStyle name="20% - Accent3" xfId="7" builtinId="38" customBuiltin="1"/>
    <cellStyle name="20% - Accent3 2" xfId="8" xr:uid="{00000000-0005-0000-0000-000007000000}"/>
    <cellStyle name="20% - Accent3 3" xfId="9" xr:uid="{00000000-0005-0000-0000-000008000000}"/>
    <cellStyle name="20% - Accent4" xfId="10" builtinId="42" customBuiltin="1"/>
    <cellStyle name="20% - Accent4 2" xfId="11" xr:uid="{00000000-0005-0000-0000-00000A000000}"/>
    <cellStyle name="20% - Accent4 3" xfId="12" xr:uid="{00000000-0005-0000-0000-00000B000000}"/>
    <cellStyle name="20% - Accent5" xfId="13" builtinId="46" customBuiltin="1"/>
    <cellStyle name="20% - Accent5 2" xfId="14" xr:uid="{00000000-0005-0000-0000-00000D000000}"/>
    <cellStyle name="20% - Accent5 3" xfId="15" xr:uid="{00000000-0005-0000-0000-00000E000000}"/>
    <cellStyle name="20% - Accent6" xfId="16" builtinId="50" customBuiltin="1"/>
    <cellStyle name="20% - Accent6 2" xfId="17" xr:uid="{00000000-0005-0000-0000-000010000000}"/>
    <cellStyle name="20% - Accent6 3" xfId="18" xr:uid="{00000000-0005-0000-0000-000011000000}"/>
    <cellStyle name="40% - Accent1" xfId="19" builtinId="31" customBuiltin="1"/>
    <cellStyle name="40% - Accent1 2" xfId="20" xr:uid="{00000000-0005-0000-0000-000013000000}"/>
    <cellStyle name="40% - Accent1 3" xfId="21" xr:uid="{00000000-0005-0000-0000-000014000000}"/>
    <cellStyle name="40% - Accent2" xfId="22" builtinId="35" customBuiltin="1"/>
    <cellStyle name="40% - Accent2 2" xfId="23" xr:uid="{00000000-0005-0000-0000-000016000000}"/>
    <cellStyle name="40% - Accent2 3" xfId="24" xr:uid="{00000000-0005-0000-0000-000017000000}"/>
    <cellStyle name="40% - Accent3" xfId="25" builtinId="39" customBuiltin="1"/>
    <cellStyle name="40% - Accent3 2" xfId="26" xr:uid="{00000000-0005-0000-0000-000019000000}"/>
    <cellStyle name="40% - Accent3 3" xfId="27" xr:uid="{00000000-0005-0000-0000-00001A000000}"/>
    <cellStyle name="40% - Accent4" xfId="28" builtinId="43" customBuiltin="1"/>
    <cellStyle name="40% - Accent4 2" xfId="29" xr:uid="{00000000-0005-0000-0000-00001C000000}"/>
    <cellStyle name="40% - Accent4 3" xfId="30" xr:uid="{00000000-0005-0000-0000-00001D000000}"/>
    <cellStyle name="40% - Accent5" xfId="31" builtinId="47" customBuiltin="1"/>
    <cellStyle name="40% - Accent5 2" xfId="32" xr:uid="{00000000-0005-0000-0000-00001F000000}"/>
    <cellStyle name="40% - Accent5 3" xfId="33" xr:uid="{00000000-0005-0000-0000-000020000000}"/>
    <cellStyle name="40% - Accent6" xfId="34" builtinId="51" customBuiltin="1"/>
    <cellStyle name="40% - Accent6 2" xfId="35" xr:uid="{00000000-0005-0000-0000-000022000000}"/>
    <cellStyle name="40% - Accent6 3" xfId="36" xr:uid="{00000000-0005-0000-0000-000023000000}"/>
    <cellStyle name="60% - Accent1" xfId="37" builtinId="32" customBuiltin="1"/>
    <cellStyle name="60% - Accent1 2" xfId="94" xr:uid="{C1E9462C-6363-4693-B4C4-D402CE32E78B}"/>
    <cellStyle name="60% - Accent2" xfId="38" builtinId="36" customBuiltin="1"/>
    <cellStyle name="60% - Accent2 2" xfId="95" xr:uid="{15341EBC-B37B-4A2D-8B4F-9B560FA4BEA3}"/>
    <cellStyle name="60% - Accent3" xfId="39" builtinId="40" customBuiltin="1"/>
    <cellStyle name="60% - Accent3 2" xfId="96" xr:uid="{3D2B8806-EDAD-4692-8F1F-894BEF1C4CF2}"/>
    <cellStyle name="60% - Accent4" xfId="40" builtinId="44" customBuiltin="1"/>
    <cellStyle name="60% - Accent4 2" xfId="97" xr:uid="{F3773AC2-A30C-412F-9269-F9619B83DCC3}"/>
    <cellStyle name="60% - Accent5" xfId="41" builtinId="48" customBuiltin="1"/>
    <cellStyle name="60% - Accent5 2" xfId="98" xr:uid="{1CF82898-46F6-4920-A496-61A3F17FE50A}"/>
    <cellStyle name="60% - Accent6" xfId="42" builtinId="52" customBuiltin="1"/>
    <cellStyle name="60% - Accent6 2" xfId="99" xr:uid="{13A6EF15-2C80-44B3-9E38-52AC2B603A44}"/>
    <cellStyle name="Accent1" xfId="43" builtinId="29" customBuiltin="1"/>
    <cellStyle name="Accent2" xfId="44" builtinId="33" customBuiltin="1"/>
    <cellStyle name="Accent3" xfId="45" builtinId="37" customBuiltin="1"/>
    <cellStyle name="Accent4" xfId="46" builtinId="41" customBuiltin="1"/>
    <cellStyle name="Accent5" xfId="47" builtinId="45" customBuiltin="1"/>
    <cellStyle name="Accent6" xfId="48" builtinId="49" customBuiltin="1"/>
    <cellStyle name="Bad" xfId="49" builtinId="27" customBuiltin="1"/>
    <cellStyle name="Calculation" xfId="50" builtinId="22" customBuiltin="1"/>
    <cellStyle name="Check Cell" xfId="51" builtinId="23" customBuiltin="1"/>
    <cellStyle name="Comma" xfId="52" builtinId="3"/>
    <cellStyle name="Comma 3" xfId="53" xr:uid="{00000000-0005-0000-0000-000034000000}"/>
    <cellStyle name="Currency 2" xfId="54" xr:uid="{00000000-0005-0000-0000-000035000000}"/>
    <cellStyle name="Currency 2 2" xfId="55" xr:uid="{00000000-0005-0000-0000-000036000000}"/>
    <cellStyle name="Currency 3" xfId="56" xr:uid="{00000000-0005-0000-0000-000037000000}"/>
    <cellStyle name="Currency 3 2" xfId="57" xr:uid="{00000000-0005-0000-0000-000038000000}"/>
    <cellStyle name="Currency 4" xfId="58" xr:uid="{00000000-0005-0000-0000-000039000000}"/>
    <cellStyle name="Currency 5" xfId="59" xr:uid="{00000000-0005-0000-0000-00003A000000}"/>
    <cellStyle name="Currency 5 2" xfId="60" xr:uid="{00000000-0005-0000-0000-00003B000000}"/>
    <cellStyle name="Currency 5 3" xfId="61" xr:uid="{00000000-0005-0000-0000-00003C000000}"/>
    <cellStyle name="Currency 6" xfId="62" xr:uid="{00000000-0005-0000-0000-00003D000000}"/>
    <cellStyle name="Explanatory Text" xfId="63" builtinId="53" customBuiltin="1"/>
    <cellStyle name="Good" xfId="64" builtinId="26" customBuiltin="1"/>
    <cellStyle name="Heading 1" xfId="65" builtinId="16" customBuiltin="1"/>
    <cellStyle name="Heading 2" xfId="66" builtinId="17" customBuiltin="1"/>
    <cellStyle name="Heading 3" xfId="67" builtinId="18" customBuiltin="1"/>
    <cellStyle name="Heading 4" xfId="68" builtinId="19" customBuiltin="1"/>
    <cellStyle name="Input" xfId="69" builtinId="20" customBuiltin="1"/>
    <cellStyle name="Linked Cell" xfId="70" builtinId="24" customBuiltin="1"/>
    <cellStyle name="Neutral" xfId="71" builtinId="28" customBuiltin="1"/>
    <cellStyle name="Neutral 2" xfId="93" xr:uid="{AEF7368C-FBF2-4DA9-BDD4-8B5686657B0F}"/>
    <cellStyle name="Normal" xfId="0" builtinId="0"/>
    <cellStyle name="Normal 2" xfId="72" xr:uid="{00000000-0005-0000-0000-000048000000}"/>
    <cellStyle name="Normal 2 2" xfId="73" xr:uid="{00000000-0005-0000-0000-000049000000}"/>
    <cellStyle name="Normal 3" xfId="74" xr:uid="{00000000-0005-0000-0000-00004A000000}"/>
    <cellStyle name="Normal 3 2" xfId="75" xr:uid="{00000000-0005-0000-0000-00004B000000}"/>
    <cellStyle name="Normal 4" xfId="76" xr:uid="{00000000-0005-0000-0000-00004C000000}"/>
    <cellStyle name="Normal 5" xfId="77" xr:uid="{00000000-0005-0000-0000-00004D000000}"/>
    <cellStyle name="Normal 5 2" xfId="78" xr:uid="{00000000-0005-0000-0000-00004E000000}"/>
    <cellStyle name="Normal 5 3" xfId="79" xr:uid="{00000000-0005-0000-0000-00004F000000}"/>
    <cellStyle name="Normal 6" xfId="80" xr:uid="{00000000-0005-0000-0000-000050000000}"/>
    <cellStyle name="Normal 7" xfId="81" xr:uid="{00000000-0005-0000-0000-000051000000}"/>
    <cellStyle name="Normal 8" xfId="82" xr:uid="{00000000-0005-0000-0000-000052000000}"/>
    <cellStyle name="Normal 9" xfId="83" xr:uid="{00000000-0005-0000-0000-000053000000}"/>
    <cellStyle name="Note" xfId="84" builtinId="10" customBuiltin="1"/>
    <cellStyle name="Note 2" xfId="85" xr:uid="{00000000-0005-0000-0000-000055000000}"/>
    <cellStyle name="Note 3" xfId="86" xr:uid="{00000000-0005-0000-0000-000056000000}"/>
    <cellStyle name="Note 4" xfId="87" xr:uid="{00000000-0005-0000-0000-000057000000}"/>
    <cellStyle name="Output" xfId="88" builtinId="21" customBuiltin="1"/>
    <cellStyle name="Title" xfId="89" builtinId="15" customBuiltin="1"/>
    <cellStyle name="Title 2" xfId="92" xr:uid="{4D132928-AA2A-4244-8A0C-EC5F86AD8F9D}"/>
    <cellStyle name="Total" xfId="90" builtinId="25" customBuiltin="1"/>
    <cellStyle name="Warning Text" xfId="91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266700</xdr:colOff>
      <xdr:row>2</xdr:row>
      <xdr:rowOff>85724</xdr:rowOff>
    </xdr:from>
    <xdr:to>
      <xdr:col>15</xdr:col>
      <xdr:colOff>457200</xdr:colOff>
      <xdr:row>2</xdr:row>
      <xdr:rowOff>133349</xdr:rowOff>
    </xdr:to>
    <xdr:sp macro="" textlink="">
      <xdr:nvSpPr>
        <xdr:cNvPr id="2" name="Notched Right Arrow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4487525" y="485774"/>
          <a:ext cx="1409700" cy="47625"/>
        </a:xfrm>
        <a:prstGeom prst="notched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CA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Open%20Info%20Ministers%20and%20DMs%20Travel%20FY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N - DM Travel"/>
      <sheetName val="Macro1"/>
      <sheetName val="Coleman JAN-12"/>
    </sheetNames>
    <sheetDataSet>
      <sheetData sheetId="0" refreshError="1"/>
      <sheetData sheetId="1">
        <row r="208">
          <cell r="A208" t="str">
            <v>Recover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showGridLines="0" tabSelected="1" workbookViewId="0">
      <selection activeCell="H15" sqref="H15"/>
    </sheetView>
  </sheetViews>
  <sheetFormatPr defaultColWidth="10" defaultRowHeight="13.8" x14ac:dyDescent="0.25"/>
  <cols>
    <col min="1" max="1" width="4.5546875" style="4" customWidth="1"/>
    <col min="2" max="2" width="6.33203125" style="4" customWidth="1"/>
    <col min="3" max="3" width="7.88671875" style="4" customWidth="1"/>
    <col min="4" max="4" width="26.6640625" style="4" customWidth="1"/>
    <col min="5" max="5" width="15" style="4" customWidth="1"/>
    <col min="6" max="6" width="8.88671875" style="4" customWidth="1"/>
    <col min="7" max="7" width="2.109375" style="4" customWidth="1"/>
    <col min="8" max="8" width="10.5546875" style="4" customWidth="1"/>
    <col min="9" max="9" width="16.6640625" style="4" customWidth="1"/>
    <col min="10" max="10" width="6.88671875" style="4" customWidth="1"/>
    <col min="11" max="16384" width="10" style="4"/>
  </cols>
  <sheetData>
    <row r="1" spans="1:10" ht="31.2" customHeight="1" thickTop="1" x14ac:dyDescent="0.25">
      <c r="A1" s="1"/>
      <c r="B1" s="2"/>
      <c r="C1" s="2"/>
      <c r="D1" s="2"/>
      <c r="E1" s="2"/>
      <c r="F1" s="2"/>
      <c r="G1" s="2"/>
      <c r="H1" s="2"/>
      <c r="I1" s="2"/>
      <c r="J1" s="3"/>
    </row>
    <row r="2" spans="1:10" ht="24" customHeight="1" x14ac:dyDescent="0.25">
      <c r="A2" s="5"/>
      <c r="B2" s="6" t="s">
        <v>23</v>
      </c>
      <c r="J2" s="7"/>
    </row>
    <row r="3" spans="1:10" x14ac:dyDescent="0.25">
      <c r="A3" s="5"/>
      <c r="D3" s="8"/>
      <c r="E3" s="8"/>
      <c r="F3" s="8"/>
      <c r="J3" s="7"/>
    </row>
    <row r="4" spans="1:10" ht="27" customHeight="1" x14ac:dyDescent="0.4">
      <c r="A4" s="5"/>
      <c r="B4" s="9" t="s">
        <v>24</v>
      </c>
      <c r="D4" s="50" t="s">
        <v>44</v>
      </c>
      <c r="E4" s="50"/>
      <c r="F4" s="50"/>
      <c r="H4" s="9" t="s">
        <v>25</v>
      </c>
      <c r="I4" s="10" t="s">
        <v>231</v>
      </c>
      <c r="J4" s="7"/>
    </row>
    <row r="5" spans="1:10" ht="7.2" customHeight="1" x14ac:dyDescent="0.4">
      <c r="A5" s="5"/>
      <c r="B5" s="11"/>
      <c r="C5" s="12"/>
      <c r="D5" s="13"/>
      <c r="E5" s="13"/>
      <c r="F5" s="13"/>
      <c r="H5" s="9"/>
      <c r="I5" s="14"/>
      <c r="J5" s="7"/>
    </row>
    <row r="6" spans="1:10" ht="25.2" customHeight="1" x14ac:dyDescent="0.4">
      <c r="A6" s="5"/>
      <c r="B6" s="9" t="s">
        <v>26</v>
      </c>
      <c r="D6" s="50" t="s">
        <v>36</v>
      </c>
      <c r="E6" s="50"/>
      <c r="F6" s="50"/>
      <c r="J6" s="7"/>
    </row>
    <row r="7" spans="1:10" ht="19.95" customHeight="1" x14ac:dyDescent="0.25">
      <c r="A7" s="5"/>
      <c r="J7" s="7"/>
    </row>
    <row r="8" spans="1:10" ht="19.95" customHeight="1" x14ac:dyDescent="0.25">
      <c r="A8" s="5"/>
      <c r="B8" s="15" t="s">
        <v>27</v>
      </c>
      <c r="J8" s="7"/>
    </row>
    <row r="9" spans="1:10" ht="18" x14ac:dyDescent="0.35">
      <c r="A9" s="5"/>
      <c r="C9" s="16" t="s">
        <v>28</v>
      </c>
      <c r="E9" s="17">
        <f>'FY 2020_Allan John_tr'!S2</f>
        <v>1407.38</v>
      </c>
      <c r="J9" s="7"/>
    </row>
    <row r="10" spans="1:10" ht="4.2" customHeight="1" x14ac:dyDescent="0.35">
      <c r="A10" s="5"/>
      <c r="C10" s="16"/>
      <c r="E10" s="18">
        <v>1</v>
      </c>
      <c r="J10" s="7"/>
    </row>
    <row r="11" spans="1:10" ht="18" x14ac:dyDescent="0.35">
      <c r="A11" s="5"/>
      <c r="C11" s="16" t="s">
        <v>29</v>
      </c>
      <c r="E11" s="17">
        <f>'FY 2020_Allan John_tr'!S3</f>
        <v>2030.19</v>
      </c>
      <c r="J11" s="7"/>
    </row>
    <row r="12" spans="1:10" ht="18" x14ac:dyDescent="0.35">
      <c r="A12" s="5"/>
      <c r="C12" s="16"/>
      <c r="E12" s="19"/>
      <c r="J12" s="7"/>
    </row>
    <row r="13" spans="1:10" ht="18" x14ac:dyDescent="0.35">
      <c r="A13" s="5"/>
      <c r="C13" s="16" t="s">
        <v>30</v>
      </c>
      <c r="E13" s="17">
        <f>'FY 2020_Allan John_tr'!S4</f>
        <v>0</v>
      </c>
      <c r="J13" s="7"/>
    </row>
    <row r="14" spans="1:10" ht="3.6" customHeight="1" x14ac:dyDescent="0.35">
      <c r="A14" s="5"/>
      <c r="C14" s="16"/>
      <c r="E14" s="18"/>
      <c r="J14" s="7"/>
    </row>
    <row r="15" spans="1:10" ht="18" x14ac:dyDescent="0.35">
      <c r="A15" s="5"/>
      <c r="C15" s="16" t="s">
        <v>31</v>
      </c>
      <c r="E15" s="17">
        <f>'FY 2020_Allan John_tr'!S5</f>
        <v>0</v>
      </c>
      <c r="J15" s="7"/>
    </row>
    <row r="16" spans="1:10" ht="18" x14ac:dyDescent="0.35">
      <c r="A16" s="5"/>
      <c r="C16" s="16"/>
      <c r="E16" s="19"/>
      <c r="J16" s="7"/>
    </row>
    <row r="17" spans="1:10" ht="18" x14ac:dyDescent="0.35">
      <c r="A17" s="5"/>
      <c r="B17" s="16" t="s">
        <v>32</v>
      </c>
      <c r="C17" s="16"/>
      <c r="E17" s="17">
        <f>E9+E11+E13+E15</f>
        <v>3437.57</v>
      </c>
      <c r="J17" s="7"/>
    </row>
    <row r="18" spans="1:10" ht="18" x14ac:dyDescent="0.35">
      <c r="A18" s="5"/>
      <c r="B18" s="16"/>
      <c r="E18" s="18"/>
      <c r="J18" s="7"/>
    </row>
    <row r="19" spans="1:10" ht="18" x14ac:dyDescent="0.35">
      <c r="A19" s="5"/>
      <c r="B19" s="16" t="s">
        <v>33</v>
      </c>
      <c r="E19" s="17">
        <f>'FY 2020_Allan John_tr'!S1</f>
        <v>23089.26</v>
      </c>
      <c r="J19" s="7"/>
    </row>
    <row r="20" spans="1:10" ht="37.950000000000003" customHeight="1" thickBot="1" x14ac:dyDescent="0.3">
      <c r="A20" s="20"/>
      <c r="B20" s="21"/>
      <c r="C20" s="21"/>
      <c r="D20" s="21"/>
      <c r="E20" s="21"/>
      <c r="F20" s="21"/>
      <c r="G20" s="21"/>
      <c r="H20" s="21"/>
      <c r="I20" s="21"/>
      <c r="J20" s="22"/>
    </row>
    <row r="21" spans="1:10" ht="14.4" thickTop="1" x14ac:dyDescent="0.25">
      <c r="E21" s="8"/>
    </row>
  </sheetData>
  <sheetProtection password="8035" sheet="1" objects="1" scenarios="1"/>
  <mergeCells count="2">
    <mergeCell ref="D4:F4"/>
    <mergeCell ref="D6:F6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204"/>
  <sheetViews>
    <sheetView topLeftCell="L1" zoomScaleNormal="100" workbookViewId="0">
      <pane ySplit="9" topLeftCell="A188" activePane="bottomLeft" state="frozen"/>
      <selection activeCell="I1" sqref="I1"/>
      <selection pane="bottomLeft" activeCell="M202" sqref="M202"/>
    </sheetView>
  </sheetViews>
  <sheetFormatPr defaultRowHeight="14.4" x14ac:dyDescent="0.3"/>
  <cols>
    <col min="3" max="3" width="19.88671875" bestFit="1" customWidth="1"/>
    <col min="4" max="4" width="28.33203125" bestFit="1" customWidth="1"/>
    <col min="7" max="7" width="25" customWidth="1"/>
    <col min="9" max="9" width="10.5546875" bestFit="1" customWidth="1"/>
    <col min="10" max="10" width="15.6640625" customWidth="1"/>
    <col min="11" max="11" width="35.44140625" style="24" customWidth="1"/>
    <col min="12" max="12" width="16.33203125" customWidth="1"/>
    <col min="13" max="13" width="31.33203125" style="24" customWidth="1"/>
    <col min="14" max="14" width="9.109375" style="27" customWidth="1"/>
    <col min="15" max="15" width="7.109375" style="27" customWidth="1"/>
    <col min="16" max="17" width="9.109375" style="27" customWidth="1"/>
    <col min="18" max="18" width="20.6640625" style="27" customWidth="1"/>
    <col min="19" max="19" width="16.5546875" style="30" customWidth="1"/>
    <col min="20" max="21" width="9.44140625" style="30" customWidth="1"/>
    <col min="22" max="22" width="9.5546875" style="30" customWidth="1"/>
    <col min="23" max="23" width="10.33203125" style="30" customWidth="1"/>
  </cols>
  <sheetData>
    <row r="1" spans="1:23" s="31" customFormat="1" ht="15" thickBot="1" x14ac:dyDescent="0.35">
      <c r="K1" s="24"/>
      <c r="M1" s="24"/>
      <c r="N1" s="27"/>
      <c r="O1" s="27"/>
      <c r="P1" s="27"/>
      <c r="R1" s="35" t="s">
        <v>35</v>
      </c>
      <c r="S1" s="36">
        <f>SUMIF(R10:R533,$W$1,S10:S533)</f>
        <v>23089.26</v>
      </c>
      <c r="T1" s="30"/>
      <c r="U1" s="30"/>
      <c r="V1" s="30"/>
      <c r="W1" s="42" t="s">
        <v>34</v>
      </c>
    </row>
    <row r="2" spans="1:23" s="31" customFormat="1" ht="15" thickTop="1" x14ac:dyDescent="0.3">
      <c r="K2" s="24"/>
      <c r="M2" s="24"/>
      <c r="N2" s="27"/>
      <c r="O2" s="27"/>
      <c r="P2" s="27"/>
      <c r="Q2" s="48">
        <v>43758</v>
      </c>
      <c r="R2" s="37" t="s">
        <v>39</v>
      </c>
      <c r="S2" s="38">
        <f>SUMIF(E10:E535,Q2,T10:T535)</f>
        <v>1407.38</v>
      </c>
      <c r="T2" s="30"/>
      <c r="U2" s="30"/>
      <c r="V2" s="30"/>
      <c r="W2" s="30"/>
    </row>
    <row r="3" spans="1:23" s="31" customFormat="1" x14ac:dyDescent="0.3">
      <c r="K3" s="24"/>
      <c r="M3" s="40" t="s">
        <v>43</v>
      </c>
      <c r="N3" s="39"/>
      <c r="O3" s="39"/>
      <c r="P3" s="39"/>
      <c r="Q3" s="48">
        <v>43758</v>
      </c>
      <c r="R3" s="37" t="s">
        <v>40</v>
      </c>
      <c r="S3" s="38">
        <f>SUMIF(E10:E535,Q3,W10:W535)</f>
        <v>2030.19</v>
      </c>
      <c r="T3" s="30"/>
      <c r="U3" s="30"/>
      <c r="V3" s="30"/>
      <c r="W3" s="30"/>
    </row>
    <row r="4" spans="1:23" s="31" customFormat="1" x14ac:dyDescent="0.3">
      <c r="K4" s="24"/>
      <c r="M4" s="24"/>
      <c r="N4" s="27"/>
      <c r="O4" s="27"/>
      <c r="P4" s="27"/>
      <c r="Q4" s="48">
        <v>43758</v>
      </c>
      <c r="R4" s="37" t="s">
        <v>41</v>
      </c>
      <c r="S4" s="38">
        <f>SUMIF(E10:E535,Q4,U10:U535)</f>
        <v>0</v>
      </c>
      <c r="T4" s="30"/>
      <c r="U4" s="30"/>
      <c r="V4" s="30"/>
      <c r="W4" s="30"/>
    </row>
    <row r="5" spans="1:23" s="31" customFormat="1" x14ac:dyDescent="0.3">
      <c r="K5" s="24"/>
      <c r="M5" s="24"/>
      <c r="N5" s="27"/>
      <c r="O5" s="27"/>
      <c r="P5" s="27"/>
      <c r="Q5" s="48">
        <v>43758</v>
      </c>
      <c r="R5" s="37" t="s">
        <v>42</v>
      </c>
      <c r="S5" s="38">
        <f>SUMIF(E10:E535,Q5,V10:V535)</f>
        <v>0</v>
      </c>
      <c r="T5" s="30"/>
      <c r="U5" s="30"/>
      <c r="V5" s="30"/>
      <c r="W5" s="30"/>
    </row>
    <row r="6" spans="1:23" s="31" customFormat="1" x14ac:dyDescent="0.3">
      <c r="K6" s="24"/>
      <c r="M6" s="24"/>
      <c r="N6" s="27"/>
      <c r="O6" s="27"/>
      <c r="P6" s="27"/>
      <c r="Q6" s="27"/>
      <c r="R6" s="27"/>
      <c r="S6" s="41">
        <f>SUM(S2:S5)</f>
        <v>3437.57</v>
      </c>
      <c r="T6" s="30"/>
      <c r="U6" s="30"/>
      <c r="V6" s="30"/>
      <c r="W6" s="30"/>
    </row>
    <row r="7" spans="1:23" s="31" customFormat="1" x14ac:dyDescent="0.3">
      <c r="K7" s="24"/>
      <c r="M7" s="24"/>
      <c r="N7" s="27"/>
      <c r="O7" s="27"/>
      <c r="P7" s="27"/>
      <c r="Q7" s="27"/>
      <c r="R7" s="27"/>
      <c r="S7" s="30"/>
      <c r="T7" s="30"/>
      <c r="U7" s="30"/>
      <c r="V7" s="30"/>
      <c r="W7" s="30"/>
    </row>
    <row r="8" spans="1:23" s="31" customFormat="1" x14ac:dyDescent="0.3">
      <c r="K8" s="24"/>
      <c r="M8" s="24"/>
      <c r="N8" s="27"/>
      <c r="O8" s="27"/>
      <c r="P8" s="27"/>
      <c r="Q8" s="27"/>
      <c r="R8" s="27"/>
      <c r="S8" s="30"/>
      <c r="T8" s="30"/>
      <c r="U8" s="30"/>
      <c r="V8" s="30"/>
      <c r="W8" s="30"/>
    </row>
    <row r="9" spans="1:23" ht="43.2" x14ac:dyDescent="0.3">
      <c r="A9" s="23" t="s">
        <v>0</v>
      </c>
      <c r="B9" s="23" t="s">
        <v>1</v>
      </c>
      <c r="C9" s="23" t="s">
        <v>2</v>
      </c>
      <c r="D9" s="23" t="s">
        <v>3</v>
      </c>
      <c r="E9" s="23" t="s">
        <v>4</v>
      </c>
      <c r="F9" s="23" t="s">
        <v>5</v>
      </c>
      <c r="G9" s="23" t="s">
        <v>6</v>
      </c>
      <c r="H9" s="23" t="s">
        <v>7</v>
      </c>
      <c r="I9" s="23" t="s">
        <v>8</v>
      </c>
      <c r="J9" s="23" t="s">
        <v>9</v>
      </c>
      <c r="K9" s="23" t="s">
        <v>10</v>
      </c>
      <c r="L9" s="23" t="s">
        <v>11</v>
      </c>
      <c r="M9" s="23" t="s">
        <v>12</v>
      </c>
      <c r="N9" s="28" t="s">
        <v>13</v>
      </c>
      <c r="O9" s="28" t="s">
        <v>14</v>
      </c>
      <c r="P9" s="28" t="s">
        <v>15</v>
      </c>
      <c r="Q9" s="28" t="s">
        <v>16</v>
      </c>
      <c r="R9" s="28" t="s">
        <v>17</v>
      </c>
      <c r="S9" s="25" t="s">
        <v>18</v>
      </c>
      <c r="T9" s="25" t="s">
        <v>19</v>
      </c>
      <c r="U9" s="26" t="s">
        <v>20</v>
      </c>
      <c r="V9" s="26" t="s">
        <v>21</v>
      </c>
      <c r="W9" s="26" t="s">
        <v>22</v>
      </c>
    </row>
    <row r="12" spans="1:23" s="31" customFormat="1" x14ac:dyDescent="0.3">
      <c r="A12" s="31" t="s">
        <v>37</v>
      </c>
      <c r="B12" s="31">
        <v>2785812</v>
      </c>
      <c r="C12" s="31" t="s">
        <v>45</v>
      </c>
      <c r="D12" s="31" t="s">
        <v>38</v>
      </c>
      <c r="E12" s="32">
        <v>43575</v>
      </c>
      <c r="F12" s="31" t="s">
        <v>47</v>
      </c>
      <c r="G12" s="31" t="s">
        <v>54</v>
      </c>
      <c r="H12" s="31" t="s">
        <v>46</v>
      </c>
      <c r="I12" s="33">
        <v>43559</v>
      </c>
      <c r="J12" s="31" t="s">
        <v>48</v>
      </c>
      <c r="K12" s="31" t="s">
        <v>55</v>
      </c>
      <c r="L12" s="31" t="s">
        <v>49</v>
      </c>
      <c r="M12" s="31" t="s">
        <v>52</v>
      </c>
      <c r="N12" s="31">
        <v>128</v>
      </c>
      <c r="O12" s="31">
        <v>71012</v>
      </c>
      <c r="P12" s="31">
        <v>30010</v>
      </c>
      <c r="Q12" s="31">
        <v>5718</v>
      </c>
      <c r="R12" s="31">
        <v>7100000</v>
      </c>
      <c r="S12" s="31">
        <v>9.6199999999999992</v>
      </c>
      <c r="W12" s="31">
        <v>9.6199999999999992</v>
      </c>
    </row>
    <row r="13" spans="1:23" s="31" customFormat="1" x14ac:dyDescent="0.3">
      <c r="A13" s="31" t="s">
        <v>37</v>
      </c>
      <c r="B13" s="31">
        <v>2785812</v>
      </c>
      <c r="C13" s="31" t="s">
        <v>45</v>
      </c>
      <c r="D13" s="31" t="s">
        <v>38</v>
      </c>
      <c r="E13" s="32">
        <v>43575</v>
      </c>
      <c r="F13" s="31" t="s">
        <v>47</v>
      </c>
      <c r="G13" s="31" t="s">
        <v>56</v>
      </c>
      <c r="H13" s="31" t="s">
        <v>46</v>
      </c>
      <c r="I13" s="33">
        <v>43566</v>
      </c>
      <c r="J13" s="31" t="s">
        <v>48</v>
      </c>
      <c r="K13" s="31" t="s">
        <v>57</v>
      </c>
      <c r="L13" s="31" t="s">
        <v>49</v>
      </c>
      <c r="M13" s="31" t="s">
        <v>53</v>
      </c>
      <c r="N13" s="31">
        <v>128</v>
      </c>
      <c r="O13" s="31">
        <v>71012</v>
      </c>
      <c r="P13" s="31">
        <v>30010</v>
      </c>
      <c r="Q13" s="31">
        <v>5718</v>
      </c>
      <c r="R13" s="31">
        <v>7100000</v>
      </c>
      <c r="S13" s="31">
        <v>9.6199999999999992</v>
      </c>
      <c r="W13" s="31">
        <v>9.6199999999999992</v>
      </c>
    </row>
    <row r="14" spans="1:23" s="31" customFormat="1" x14ac:dyDescent="0.3">
      <c r="A14" s="31" t="s">
        <v>37</v>
      </c>
      <c r="B14" s="31">
        <v>2785812</v>
      </c>
      <c r="C14" s="31" t="s">
        <v>45</v>
      </c>
      <c r="D14" s="31" t="s">
        <v>38</v>
      </c>
      <c r="E14" s="32">
        <v>43575</v>
      </c>
      <c r="F14" s="31" t="s">
        <v>47</v>
      </c>
      <c r="G14" s="31" t="s">
        <v>54</v>
      </c>
      <c r="H14" s="31" t="s">
        <v>46</v>
      </c>
      <c r="I14" s="33">
        <v>43560</v>
      </c>
      <c r="J14" s="31" t="s">
        <v>48</v>
      </c>
      <c r="K14" s="31" t="s">
        <v>55</v>
      </c>
      <c r="L14" s="31" t="s">
        <v>49</v>
      </c>
      <c r="M14" s="31" t="s">
        <v>52</v>
      </c>
      <c r="N14" s="31">
        <v>128</v>
      </c>
      <c r="O14" s="31">
        <v>71012</v>
      </c>
      <c r="P14" s="31">
        <v>30010</v>
      </c>
      <c r="Q14" s="31">
        <v>5718</v>
      </c>
      <c r="R14" s="31">
        <v>7100000</v>
      </c>
      <c r="S14" s="31">
        <v>11.54</v>
      </c>
      <c r="W14" s="31">
        <v>11.54</v>
      </c>
    </row>
    <row r="15" spans="1:23" s="31" customFormat="1" x14ac:dyDescent="0.3">
      <c r="A15" s="31" t="s">
        <v>37</v>
      </c>
      <c r="B15" s="31">
        <v>2785812</v>
      </c>
      <c r="C15" s="31" t="s">
        <v>45</v>
      </c>
      <c r="D15" s="31" t="s">
        <v>38</v>
      </c>
      <c r="E15" s="32">
        <v>43575</v>
      </c>
      <c r="F15" s="31" t="s">
        <v>47</v>
      </c>
      <c r="G15" s="31" t="s">
        <v>56</v>
      </c>
      <c r="H15" s="31" t="s">
        <v>46</v>
      </c>
      <c r="I15" s="33">
        <v>43565</v>
      </c>
      <c r="J15" s="31" t="s">
        <v>48</v>
      </c>
      <c r="K15" s="31" t="s">
        <v>57</v>
      </c>
      <c r="L15" s="31" t="s">
        <v>49</v>
      </c>
      <c r="M15" s="31" t="s">
        <v>52</v>
      </c>
      <c r="N15" s="31">
        <v>128</v>
      </c>
      <c r="O15" s="31">
        <v>71012</v>
      </c>
      <c r="P15" s="31">
        <v>30010</v>
      </c>
      <c r="Q15" s="31">
        <v>5718</v>
      </c>
      <c r="R15" s="31">
        <v>7100000</v>
      </c>
      <c r="S15" s="31">
        <v>12.02</v>
      </c>
      <c r="W15" s="31">
        <v>12.02</v>
      </c>
    </row>
    <row r="16" spans="1:23" s="31" customFormat="1" x14ac:dyDescent="0.3">
      <c r="A16" s="31" t="s">
        <v>37</v>
      </c>
      <c r="B16" s="31">
        <v>2785812</v>
      </c>
      <c r="C16" s="31" t="s">
        <v>45</v>
      </c>
      <c r="D16" s="31" t="s">
        <v>38</v>
      </c>
      <c r="E16" s="32">
        <v>43575</v>
      </c>
      <c r="F16" s="31" t="s">
        <v>47</v>
      </c>
      <c r="G16" s="31" t="s">
        <v>54</v>
      </c>
      <c r="H16" s="31" t="s">
        <v>46</v>
      </c>
      <c r="I16" s="33">
        <v>43558</v>
      </c>
      <c r="J16" s="31" t="s">
        <v>48</v>
      </c>
      <c r="K16" s="31" t="s">
        <v>55</v>
      </c>
      <c r="L16" s="31" t="s">
        <v>49</v>
      </c>
      <c r="M16" s="31" t="s">
        <v>52</v>
      </c>
      <c r="N16" s="31">
        <v>128</v>
      </c>
      <c r="O16" s="31">
        <v>71012</v>
      </c>
      <c r="P16" s="31">
        <v>30010</v>
      </c>
      <c r="Q16" s="31">
        <v>5718</v>
      </c>
      <c r="R16" s="31">
        <v>7100000</v>
      </c>
      <c r="S16" s="31">
        <v>13.46</v>
      </c>
      <c r="W16" s="31">
        <v>13.46</v>
      </c>
    </row>
    <row r="17" spans="1:24" s="31" customFormat="1" x14ac:dyDescent="0.3">
      <c r="A17" s="31" t="s">
        <v>37</v>
      </c>
      <c r="B17" s="31">
        <v>2785812</v>
      </c>
      <c r="C17" s="31" t="s">
        <v>45</v>
      </c>
      <c r="D17" s="31" t="s">
        <v>38</v>
      </c>
      <c r="E17" s="32">
        <v>43575</v>
      </c>
      <c r="F17" s="31" t="s">
        <v>47</v>
      </c>
      <c r="G17" s="31" t="s">
        <v>56</v>
      </c>
      <c r="H17" s="31" t="s">
        <v>46</v>
      </c>
      <c r="I17" s="33">
        <v>43565</v>
      </c>
      <c r="J17" s="31" t="s">
        <v>48</v>
      </c>
      <c r="K17" s="31" t="s">
        <v>57</v>
      </c>
      <c r="L17" s="31" t="s">
        <v>49</v>
      </c>
      <c r="M17" s="31" t="s">
        <v>52</v>
      </c>
      <c r="N17" s="31">
        <v>128</v>
      </c>
      <c r="O17" s="31">
        <v>71012</v>
      </c>
      <c r="P17" s="31">
        <v>30010</v>
      </c>
      <c r="Q17" s="31">
        <v>5718</v>
      </c>
      <c r="R17" s="31">
        <v>7100000</v>
      </c>
      <c r="S17" s="31">
        <v>14.42</v>
      </c>
      <c r="W17" s="31">
        <v>14.42</v>
      </c>
    </row>
    <row r="18" spans="1:24" s="31" customFormat="1" x14ac:dyDescent="0.3">
      <c r="A18" s="31" t="s">
        <v>37</v>
      </c>
      <c r="B18" s="31">
        <v>2785812</v>
      </c>
      <c r="C18" s="31" t="s">
        <v>45</v>
      </c>
      <c r="D18" s="31" t="s">
        <v>38</v>
      </c>
      <c r="E18" s="32">
        <v>43575</v>
      </c>
      <c r="F18" s="31" t="s">
        <v>47</v>
      </c>
      <c r="G18" s="31" t="s">
        <v>56</v>
      </c>
      <c r="H18" s="31" t="s">
        <v>46</v>
      </c>
      <c r="I18" s="33">
        <v>43566</v>
      </c>
      <c r="J18" s="31" t="s">
        <v>50</v>
      </c>
      <c r="K18" s="31" t="s">
        <v>57</v>
      </c>
      <c r="L18" s="31" t="s">
        <v>49</v>
      </c>
      <c r="M18" s="31" t="s">
        <v>58</v>
      </c>
      <c r="N18" s="31">
        <v>128</v>
      </c>
      <c r="O18" s="31">
        <v>71012</v>
      </c>
      <c r="P18" s="31">
        <v>30010</v>
      </c>
      <c r="Q18" s="31">
        <v>5718</v>
      </c>
      <c r="R18" s="31">
        <v>7100000</v>
      </c>
      <c r="S18" s="31">
        <v>21.67</v>
      </c>
      <c r="W18" s="31">
        <v>21.67</v>
      </c>
    </row>
    <row r="19" spans="1:24" s="31" customFormat="1" x14ac:dyDescent="0.3">
      <c r="A19" s="31" t="s">
        <v>37</v>
      </c>
      <c r="B19" s="31">
        <v>2785812</v>
      </c>
      <c r="C19" s="31" t="s">
        <v>45</v>
      </c>
      <c r="D19" s="31" t="s">
        <v>38</v>
      </c>
      <c r="E19" s="32">
        <v>43575</v>
      </c>
      <c r="F19" s="31" t="s">
        <v>47</v>
      </c>
      <c r="G19" s="31" t="s">
        <v>54</v>
      </c>
      <c r="H19" s="31" t="s">
        <v>46</v>
      </c>
      <c r="I19" s="33">
        <v>43558</v>
      </c>
      <c r="J19" s="31" t="s">
        <v>50</v>
      </c>
      <c r="K19" s="31" t="s">
        <v>55</v>
      </c>
      <c r="L19" s="31" t="s">
        <v>49</v>
      </c>
      <c r="M19" s="31" t="s">
        <v>59</v>
      </c>
      <c r="N19" s="31">
        <v>128</v>
      </c>
      <c r="O19" s="31">
        <v>71012</v>
      </c>
      <c r="P19" s="31">
        <v>30010</v>
      </c>
      <c r="Q19" s="31">
        <v>5718</v>
      </c>
      <c r="R19" s="31">
        <v>7100000</v>
      </c>
      <c r="S19" s="31">
        <v>29.05</v>
      </c>
      <c r="W19" s="31">
        <v>29.05</v>
      </c>
    </row>
    <row r="20" spans="1:24" s="31" customFormat="1" x14ac:dyDescent="0.3">
      <c r="A20" s="31" t="s">
        <v>37</v>
      </c>
      <c r="B20" s="31">
        <v>2785812</v>
      </c>
      <c r="C20" s="31" t="s">
        <v>45</v>
      </c>
      <c r="D20" s="31" t="s">
        <v>38</v>
      </c>
      <c r="E20" s="32">
        <v>43575</v>
      </c>
      <c r="F20" s="31" t="s">
        <v>47</v>
      </c>
      <c r="G20" s="31" t="s">
        <v>56</v>
      </c>
      <c r="H20" s="31" t="s">
        <v>46</v>
      </c>
      <c r="I20" s="33">
        <v>43565</v>
      </c>
      <c r="J20" s="31" t="s">
        <v>51</v>
      </c>
      <c r="K20" s="31" t="s">
        <v>57</v>
      </c>
      <c r="L20" s="31" t="s">
        <v>49</v>
      </c>
      <c r="M20" s="31" t="s">
        <v>60</v>
      </c>
      <c r="N20" s="31">
        <v>128</v>
      </c>
      <c r="O20" s="31">
        <v>71012</v>
      </c>
      <c r="P20" s="31">
        <v>30010</v>
      </c>
      <c r="Q20" s="31">
        <v>5718</v>
      </c>
      <c r="R20" s="34">
        <v>7100000</v>
      </c>
      <c r="S20" s="34">
        <v>224.83</v>
      </c>
      <c r="T20" s="34"/>
      <c r="U20" s="34"/>
      <c r="V20" s="34"/>
      <c r="W20" s="34">
        <v>224.83</v>
      </c>
    </row>
    <row r="21" spans="1:24" x14ac:dyDescent="0.3">
      <c r="R21" s="29" t="s">
        <v>34</v>
      </c>
      <c r="S21" s="30">
        <f>SUM(S12:S20)</f>
        <v>346.23</v>
      </c>
      <c r="T21" s="30">
        <f t="shared" ref="T21:W21" si="0">SUM(T12:T20)</f>
        <v>0</v>
      </c>
      <c r="U21" s="30">
        <f t="shared" si="0"/>
        <v>0</v>
      </c>
      <c r="V21" s="30">
        <f t="shared" si="0"/>
        <v>0</v>
      </c>
      <c r="W21" s="30">
        <f t="shared" si="0"/>
        <v>346.23</v>
      </c>
      <c r="X21" s="31" t="b">
        <f>IF(S21=SUM(T21:W21),TRUE,FALSE)</f>
        <v>1</v>
      </c>
    </row>
    <row r="22" spans="1:24" x14ac:dyDescent="0.3">
      <c r="R22" s="29" t="s">
        <v>35</v>
      </c>
      <c r="S22" s="30">
        <f>S21</f>
        <v>346.23</v>
      </c>
      <c r="T22" s="30">
        <f t="shared" ref="T22:W22" si="1">T21</f>
        <v>0</v>
      </c>
      <c r="U22" s="30">
        <f t="shared" si="1"/>
        <v>0</v>
      </c>
      <c r="V22" s="30">
        <f t="shared" si="1"/>
        <v>0</v>
      </c>
      <c r="W22" s="30">
        <f t="shared" si="1"/>
        <v>346.23</v>
      </c>
      <c r="X22" s="31"/>
    </row>
    <row r="26" spans="1:24" s="31" customFormat="1" x14ac:dyDescent="0.3">
      <c r="A26" s="31" t="s">
        <v>37</v>
      </c>
      <c r="B26" s="31">
        <v>2785812</v>
      </c>
      <c r="C26" s="31" t="s">
        <v>45</v>
      </c>
      <c r="D26" s="31" t="s">
        <v>38</v>
      </c>
      <c r="E26" s="32">
        <v>43605</v>
      </c>
      <c r="F26" s="31" t="s">
        <v>61</v>
      </c>
      <c r="G26" s="31" t="s">
        <v>62</v>
      </c>
      <c r="H26" s="31" t="s">
        <v>46</v>
      </c>
      <c r="M26" s="31" t="s">
        <v>63</v>
      </c>
      <c r="N26" s="31">
        <v>128</v>
      </c>
      <c r="O26" s="31">
        <v>71012</v>
      </c>
      <c r="P26" s="31">
        <v>30010</v>
      </c>
      <c r="Q26" s="31">
        <v>5711</v>
      </c>
      <c r="R26" s="31">
        <v>7100000</v>
      </c>
      <c r="S26" s="30">
        <v>204.76</v>
      </c>
      <c r="T26" s="30">
        <v>204.76</v>
      </c>
      <c r="U26" s="30"/>
      <c r="V26" s="30"/>
      <c r="W26" s="30"/>
    </row>
    <row r="27" spans="1:24" s="31" customFormat="1" x14ac:dyDescent="0.3">
      <c r="A27" s="31" t="s">
        <v>37</v>
      </c>
      <c r="B27" s="31">
        <v>2785812</v>
      </c>
      <c r="C27" s="31" t="s">
        <v>45</v>
      </c>
      <c r="D27" s="31" t="s">
        <v>38</v>
      </c>
      <c r="E27" s="32">
        <v>43605</v>
      </c>
      <c r="F27" s="31" t="s">
        <v>61</v>
      </c>
      <c r="G27" s="31" t="s">
        <v>62</v>
      </c>
      <c r="H27" s="31" t="s">
        <v>46</v>
      </c>
      <c r="M27" s="31" t="s">
        <v>64</v>
      </c>
      <c r="N27" s="31">
        <v>128</v>
      </c>
      <c r="O27" s="31">
        <v>71012</v>
      </c>
      <c r="P27" s="31">
        <v>30010</v>
      </c>
      <c r="Q27" s="31">
        <v>5711</v>
      </c>
      <c r="R27" s="31">
        <v>7100000</v>
      </c>
      <c r="S27" s="30">
        <v>204.76</v>
      </c>
      <c r="T27" s="30">
        <v>204.76</v>
      </c>
      <c r="U27" s="30"/>
      <c r="V27" s="30"/>
      <c r="W27" s="30"/>
    </row>
    <row r="28" spans="1:24" s="31" customFormat="1" x14ac:dyDescent="0.3">
      <c r="A28" s="31" t="s">
        <v>37</v>
      </c>
      <c r="B28" s="31">
        <v>2785812</v>
      </c>
      <c r="C28" s="31" t="s">
        <v>45</v>
      </c>
      <c r="D28" s="31" t="s">
        <v>38</v>
      </c>
      <c r="E28" s="32">
        <v>43605</v>
      </c>
      <c r="F28" s="31" t="s">
        <v>61</v>
      </c>
      <c r="G28" s="31" t="s">
        <v>62</v>
      </c>
      <c r="H28" s="31" t="s">
        <v>46</v>
      </c>
      <c r="M28" s="31" t="s">
        <v>63</v>
      </c>
      <c r="N28" s="31">
        <v>128</v>
      </c>
      <c r="O28" s="31">
        <v>71012</v>
      </c>
      <c r="P28" s="31">
        <v>30010</v>
      </c>
      <c r="Q28" s="31">
        <v>5711</v>
      </c>
      <c r="R28" s="31">
        <v>7100000</v>
      </c>
      <c r="S28" s="30">
        <v>204.76</v>
      </c>
      <c r="T28" s="30">
        <v>204.76</v>
      </c>
      <c r="U28" s="30"/>
      <c r="V28" s="30"/>
      <c r="W28" s="30"/>
    </row>
    <row r="29" spans="1:24" s="31" customFormat="1" x14ac:dyDescent="0.3">
      <c r="A29" s="31" t="s">
        <v>37</v>
      </c>
      <c r="B29" s="31">
        <v>2785812</v>
      </c>
      <c r="C29" s="31" t="s">
        <v>45</v>
      </c>
      <c r="D29" s="31" t="s">
        <v>38</v>
      </c>
      <c r="E29" s="32">
        <v>43605</v>
      </c>
      <c r="F29" s="31" t="s">
        <v>61</v>
      </c>
      <c r="G29" s="31" t="s">
        <v>62</v>
      </c>
      <c r="H29" s="31" t="s">
        <v>46</v>
      </c>
      <c r="M29" s="31" t="s">
        <v>65</v>
      </c>
      <c r="N29" s="31">
        <v>128</v>
      </c>
      <c r="O29" s="31">
        <v>71012</v>
      </c>
      <c r="P29" s="31">
        <v>30010</v>
      </c>
      <c r="Q29" s="31">
        <v>5711</v>
      </c>
      <c r="R29" s="31">
        <v>7100000</v>
      </c>
      <c r="S29" s="30">
        <v>204.76</v>
      </c>
      <c r="T29" s="30">
        <v>204.76</v>
      </c>
      <c r="U29" s="30"/>
      <c r="V29" s="30"/>
      <c r="W29" s="30"/>
    </row>
    <row r="30" spans="1:24" s="31" customFormat="1" x14ac:dyDescent="0.3">
      <c r="A30" s="31" t="s">
        <v>37</v>
      </c>
      <c r="B30" s="31">
        <v>2785812</v>
      </c>
      <c r="C30" s="31" t="s">
        <v>45</v>
      </c>
      <c r="D30" s="31" t="s">
        <v>38</v>
      </c>
      <c r="E30" s="32">
        <v>43605</v>
      </c>
      <c r="F30" s="31" t="s">
        <v>61</v>
      </c>
      <c r="G30" s="31" t="s">
        <v>62</v>
      </c>
      <c r="H30" s="31" t="s">
        <v>46</v>
      </c>
      <c r="M30" s="31" t="s">
        <v>66</v>
      </c>
      <c r="N30" s="31">
        <v>128</v>
      </c>
      <c r="O30" s="31">
        <v>71012</v>
      </c>
      <c r="P30" s="31">
        <v>30010</v>
      </c>
      <c r="Q30" s="31">
        <v>5712</v>
      </c>
      <c r="R30" s="31">
        <v>7100000</v>
      </c>
      <c r="S30" s="30">
        <v>-165.37</v>
      </c>
      <c r="T30" s="30">
        <v>-165.37</v>
      </c>
      <c r="U30" s="30"/>
      <c r="V30" s="30"/>
      <c r="W30" s="30"/>
    </row>
    <row r="31" spans="1:24" s="31" customFormat="1" x14ac:dyDescent="0.3">
      <c r="A31" s="31" t="s">
        <v>37</v>
      </c>
      <c r="B31" s="31">
        <v>2785812</v>
      </c>
      <c r="C31" s="31" t="s">
        <v>45</v>
      </c>
      <c r="D31" s="31" t="s">
        <v>38</v>
      </c>
      <c r="E31" s="32">
        <v>43605</v>
      </c>
      <c r="F31" s="31" t="s">
        <v>61</v>
      </c>
      <c r="G31" s="31" t="s">
        <v>62</v>
      </c>
      <c r="H31" s="31" t="s">
        <v>46</v>
      </c>
      <c r="M31" s="31" t="s">
        <v>67</v>
      </c>
      <c r="N31" s="31">
        <v>128</v>
      </c>
      <c r="O31" s="31">
        <v>71012</v>
      </c>
      <c r="P31" s="31">
        <v>30010</v>
      </c>
      <c r="Q31" s="31">
        <v>5712</v>
      </c>
      <c r="R31" s="31">
        <v>7100000</v>
      </c>
      <c r="S31" s="30">
        <v>15</v>
      </c>
      <c r="T31" s="30">
        <v>15</v>
      </c>
      <c r="U31" s="30"/>
      <c r="V31" s="30"/>
      <c r="W31" s="30"/>
    </row>
    <row r="32" spans="1:24" s="31" customFormat="1" x14ac:dyDescent="0.3">
      <c r="A32" s="31" t="s">
        <v>37</v>
      </c>
      <c r="B32" s="31">
        <v>2785812</v>
      </c>
      <c r="C32" s="31" t="s">
        <v>45</v>
      </c>
      <c r="D32" s="31" t="s">
        <v>38</v>
      </c>
      <c r="E32" s="32">
        <v>43605</v>
      </c>
      <c r="F32" s="31" t="s">
        <v>61</v>
      </c>
      <c r="G32" s="31" t="s">
        <v>62</v>
      </c>
      <c r="H32" s="31" t="s">
        <v>46</v>
      </c>
      <c r="M32" s="31" t="s">
        <v>68</v>
      </c>
      <c r="N32" s="31">
        <v>128</v>
      </c>
      <c r="O32" s="31">
        <v>71012</v>
      </c>
      <c r="P32" s="31">
        <v>30010</v>
      </c>
      <c r="Q32" s="31">
        <v>5712</v>
      </c>
      <c r="R32" s="31">
        <v>7100000</v>
      </c>
      <c r="S32" s="30">
        <v>129.32</v>
      </c>
      <c r="T32" s="30">
        <v>129.32</v>
      </c>
      <c r="U32" s="30"/>
      <c r="V32" s="30"/>
      <c r="W32" s="30"/>
    </row>
    <row r="33" spans="1:23" s="31" customFormat="1" x14ac:dyDescent="0.3">
      <c r="A33" s="31" t="s">
        <v>37</v>
      </c>
      <c r="B33" s="31">
        <v>2785812</v>
      </c>
      <c r="C33" s="31" t="s">
        <v>45</v>
      </c>
      <c r="D33" s="31" t="s">
        <v>38</v>
      </c>
      <c r="E33" s="32">
        <v>43605</v>
      </c>
      <c r="F33" s="31" t="s">
        <v>61</v>
      </c>
      <c r="G33" s="31" t="s">
        <v>62</v>
      </c>
      <c r="H33" s="31" t="s">
        <v>46</v>
      </c>
      <c r="M33" s="31" t="s">
        <v>69</v>
      </c>
      <c r="N33" s="31">
        <v>128</v>
      </c>
      <c r="O33" s="31">
        <v>71012</v>
      </c>
      <c r="P33" s="31">
        <v>30010</v>
      </c>
      <c r="Q33" s="31">
        <v>5712</v>
      </c>
      <c r="R33" s="31">
        <v>7100000</v>
      </c>
      <c r="S33" s="30">
        <v>134.12</v>
      </c>
      <c r="T33" s="30">
        <v>134.12</v>
      </c>
      <c r="U33" s="30"/>
      <c r="V33" s="30"/>
      <c r="W33" s="30"/>
    </row>
    <row r="34" spans="1:23" s="31" customFormat="1" x14ac:dyDescent="0.3">
      <c r="A34" s="31" t="s">
        <v>37</v>
      </c>
      <c r="B34" s="31">
        <v>2785812</v>
      </c>
      <c r="C34" s="31" t="s">
        <v>45</v>
      </c>
      <c r="D34" s="31" t="s">
        <v>38</v>
      </c>
      <c r="E34" s="32">
        <v>43605</v>
      </c>
      <c r="F34" s="31" t="s">
        <v>61</v>
      </c>
      <c r="G34" s="31" t="s">
        <v>62</v>
      </c>
      <c r="H34" s="31" t="s">
        <v>46</v>
      </c>
      <c r="M34" s="31" t="s">
        <v>70</v>
      </c>
      <c r="N34" s="31">
        <v>128</v>
      </c>
      <c r="O34" s="31">
        <v>71012</v>
      </c>
      <c r="P34" s="31">
        <v>30010</v>
      </c>
      <c r="Q34" s="31">
        <v>5712</v>
      </c>
      <c r="R34" s="31">
        <v>7100000</v>
      </c>
      <c r="S34" s="30">
        <v>218.12</v>
      </c>
      <c r="T34" s="30">
        <v>218.12</v>
      </c>
      <c r="U34" s="30"/>
      <c r="V34" s="30"/>
      <c r="W34" s="30"/>
    </row>
    <row r="35" spans="1:23" s="31" customFormat="1" x14ac:dyDescent="0.3">
      <c r="A35" s="31" t="s">
        <v>37</v>
      </c>
      <c r="B35" s="31">
        <v>2785812</v>
      </c>
      <c r="C35" s="31" t="s">
        <v>45</v>
      </c>
      <c r="D35" s="31" t="s">
        <v>38</v>
      </c>
      <c r="E35" s="32">
        <v>43605</v>
      </c>
      <c r="F35" s="31" t="s">
        <v>61</v>
      </c>
      <c r="G35" s="31" t="s">
        <v>62</v>
      </c>
      <c r="H35" s="31" t="s">
        <v>46</v>
      </c>
      <c r="M35" s="31" t="s">
        <v>71</v>
      </c>
      <c r="N35" s="31">
        <v>128</v>
      </c>
      <c r="O35" s="31">
        <v>71012</v>
      </c>
      <c r="P35" s="31">
        <v>30010</v>
      </c>
      <c r="Q35" s="31">
        <v>5712</v>
      </c>
      <c r="R35" s="31">
        <v>7100000</v>
      </c>
      <c r="S35" s="30">
        <v>535.74</v>
      </c>
      <c r="T35" s="30">
        <v>535.74</v>
      </c>
      <c r="U35" s="30"/>
      <c r="V35" s="30"/>
      <c r="W35" s="30"/>
    </row>
    <row r="36" spans="1:23" s="31" customFormat="1" x14ac:dyDescent="0.3">
      <c r="A36" s="31" t="s">
        <v>37</v>
      </c>
      <c r="B36" s="31">
        <v>2785812</v>
      </c>
      <c r="C36" s="31" t="s">
        <v>45</v>
      </c>
      <c r="D36" s="31" t="s">
        <v>38</v>
      </c>
      <c r="E36" s="32">
        <v>43605</v>
      </c>
      <c r="F36" s="31" t="s">
        <v>61</v>
      </c>
      <c r="G36" s="31" t="s">
        <v>62</v>
      </c>
      <c r="H36" s="31" t="s">
        <v>46</v>
      </c>
      <c r="M36" s="31" t="s">
        <v>72</v>
      </c>
      <c r="N36" s="31">
        <v>128</v>
      </c>
      <c r="O36" s="31">
        <v>71012</v>
      </c>
      <c r="P36" s="31">
        <v>30010</v>
      </c>
      <c r="Q36" s="31">
        <v>5713</v>
      </c>
      <c r="R36" s="31">
        <v>7100000</v>
      </c>
      <c r="S36" s="30">
        <v>19</v>
      </c>
      <c r="T36" s="30"/>
      <c r="U36" s="30"/>
      <c r="V36" s="30">
        <v>19</v>
      </c>
      <c r="W36" s="30"/>
    </row>
    <row r="37" spans="1:23" s="31" customFormat="1" x14ac:dyDescent="0.3">
      <c r="A37" s="31" t="s">
        <v>37</v>
      </c>
      <c r="B37" s="31">
        <v>2785812</v>
      </c>
      <c r="C37" s="31" t="s">
        <v>45</v>
      </c>
      <c r="D37" s="31" t="s">
        <v>38</v>
      </c>
      <c r="E37" s="32">
        <v>43605</v>
      </c>
      <c r="F37" s="31" t="s">
        <v>61</v>
      </c>
      <c r="G37" s="31" t="s">
        <v>62</v>
      </c>
      <c r="H37" s="31" t="s">
        <v>46</v>
      </c>
      <c r="M37" s="31" t="s">
        <v>73</v>
      </c>
      <c r="N37" s="31">
        <v>128</v>
      </c>
      <c r="O37" s="31">
        <v>71012</v>
      </c>
      <c r="P37" s="31">
        <v>30010</v>
      </c>
      <c r="Q37" s="31">
        <v>5713</v>
      </c>
      <c r="R37" s="31">
        <v>7100000</v>
      </c>
      <c r="S37" s="30">
        <v>1365.3</v>
      </c>
      <c r="T37" s="30"/>
      <c r="U37" s="30"/>
      <c r="V37" s="30">
        <v>1365.3</v>
      </c>
      <c r="W37" s="30"/>
    </row>
    <row r="38" spans="1:23" s="31" customFormat="1" x14ac:dyDescent="0.3">
      <c r="A38" s="31" t="s">
        <v>37</v>
      </c>
      <c r="B38" s="31">
        <v>2785812</v>
      </c>
      <c r="C38" s="31" t="s">
        <v>45</v>
      </c>
      <c r="D38" s="31" t="s">
        <v>38</v>
      </c>
      <c r="E38" s="32">
        <v>43605</v>
      </c>
      <c r="F38" s="31" t="s">
        <v>61</v>
      </c>
      <c r="G38" s="31" t="s">
        <v>62</v>
      </c>
      <c r="H38" s="31" t="s">
        <v>46</v>
      </c>
      <c r="M38" s="31" t="s">
        <v>74</v>
      </c>
      <c r="N38" s="31">
        <v>128</v>
      </c>
      <c r="O38" s="31">
        <v>71012</v>
      </c>
      <c r="P38" s="31">
        <v>30010</v>
      </c>
      <c r="Q38" s="31">
        <v>5714</v>
      </c>
      <c r="R38" s="31">
        <v>7100000</v>
      </c>
      <c r="S38" s="30">
        <v>19</v>
      </c>
      <c r="T38" s="30"/>
      <c r="U38" s="30">
        <v>19</v>
      </c>
      <c r="V38" s="30"/>
      <c r="W38" s="30"/>
    </row>
    <row r="39" spans="1:23" s="31" customFormat="1" x14ac:dyDescent="0.3">
      <c r="A39" s="31" t="s">
        <v>37</v>
      </c>
      <c r="B39" s="31">
        <v>2785812</v>
      </c>
      <c r="C39" s="31" t="s">
        <v>45</v>
      </c>
      <c r="D39" s="31" t="s">
        <v>38</v>
      </c>
      <c r="E39" s="32">
        <v>43605</v>
      </c>
      <c r="F39" s="31" t="s">
        <v>61</v>
      </c>
      <c r="G39" s="31" t="s">
        <v>62</v>
      </c>
      <c r="H39" s="31" t="s">
        <v>46</v>
      </c>
      <c r="M39" s="31" t="s">
        <v>75</v>
      </c>
      <c r="N39" s="31">
        <v>128</v>
      </c>
      <c r="O39" s="31">
        <v>71012</v>
      </c>
      <c r="P39" s="31">
        <v>30010</v>
      </c>
      <c r="Q39" s="31">
        <v>5714</v>
      </c>
      <c r="R39" s="31">
        <v>7100000</v>
      </c>
      <c r="S39" s="30">
        <v>100</v>
      </c>
      <c r="T39" s="30"/>
      <c r="U39" s="30">
        <v>100</v>
      </c>
      <c r="V39" s="30"/>
      <c r="W39" s="30"/>
    </row>
    <row r="40" spans="1:23" s="31" customFormat="1" x14ac:dyDescent="0.3">
      <c r="A40" s="31" t="s">
        <v>37</v>
      </c>
      <c r="B40" s="31">
        <v>2785812</v>
      </c>
      <c r="C40" s="31" t="s">
        <v>45</v>
      </c>
      <c r="D40" s="31" t="s">
        <v>38</v>
      </c>
      <c r="E40" s="32">
        <v>43605</v>
      </c>
      <c r="F40" s="31" t="s">
        <v>61</v>
      </c>
      <c r="G40" s="31" t="s">
        <v>62</v>
      </c>
      <c r="H40" s="31" t="s">
        <v>46</v>
      </c>
      <c r="M40" s="31" t="s">
        <v>76</v>
      </c>
      <c r="N40" s="31">
        <v>128</v>
      </c>
      <c r="O40" s="31">
        <v>71012</v>
      </c>
      <c r="P40" s="31">
        <v>30010</v>
      </c>
      <c r="Q40" s="31">
        <v>5714</v>
      </c>
      <c r="R40" s="31">
        <v>7100000</v>
      </c>
      <c r="S40" s="30">
        <v>488.19</v>
      </c>
      <c r="T40" s="30"/>
      <c r="U40" s="30">
        <v>488.19</v>
      </c>
      <c r="V40" s="30"/>
      <c r="W40" s="30"/>
    </row>
    <row r="41" spans="1:23" s="31" customFormat="1" x14ac:dyDescent="0.3">
      <c r="A41" s="31" t="s">
        <v>37</v>
      </c>
      <c r="B41" s="31">
        <v>2785812</v>
      </c>
      <c r="C41" s="31" t="s">
        <v>45</v>
      </c>
      <c r="D41" s="31" t="s">
        <v>38</v>
      </c>
      <c r="E41" s="32">
        <v>43605</v>
      </c>
      <c r="F41" s="31" t="s">
        <v>61</v>
      </c>
      <c r="G41" s="31" t="s">
        <v>62</v>
      </c>
      <c r="H41" s="31" t="s">
        <v>46</v>
      </c>
      <c r="M41" s="31" t="s">
        <v>77</v>
      </c>
      <c r="N41" s="31">
        <v>128</v>
      </c>
      <c r="O41" s="31">
        <v>71012</v>
      </c>
      <c r="P41" s="31">
        <v>30010</v>
      </c>
      <c r="Q41" s="31">
        <v>5714</v>
      </c>
      <c r="R41" s="31">
        <v>7100000</v>
      </c>
      <c r="S41" s="30">
        <v>885.95</v>
      </c>
      <c r="T41" s="30"/>
      <c r="U41" s="30">
        <v>885.95</v>
      </c>
      <c r="V41" s="30"/>
      <c r="W41" s="30"/>
    </row>
    <row r="42" spans="1:23" s="31" customFormat="1" x14ac:dyDescent="0.3">
      <c r="A42" s="31" t="s">
        <v>37</v>
      </c>
      <c r="B42" s="31">
        <v>2785812</v>
      </c>
      <c r="C42" s="31" t="s">
        <v>45</v>
      </c>
      <c r="D42" s="31" t="s">
        <v>38</v>
      </c>
      <c r="E42" s="32">
        <v>43605</v>
      </c>
      <c r="F42" s="31" t="s">
        <v>61</v>
      </c>
      <c r="G42" s="31" t="s">
        <v>62</v>
      </c>
      <c r="H42" s="31" t="s">
        <v>46</v>
      </c>
      <c r="M42" s="31" t="s">
        <v>78</v>
      </c>
      <c r="N42" s="31">
        <v>128</v>
      </c>
      <c r="O42" s="31">
        <v>71012</v>
      </c>
      <c r="P42" s="31">
        <v>30010</v>
      </c>
      <c r="Q42" s="31">
        <v>5714</v>
      </c>
      <c r="R42" s="31">
        <v>7100000</v>
      </c>
      <c r="S42" s="30">
        <v>983.14</v>
      </c>
      <c r="T42" s="30"/>
      <c r="U42" s="30">
        <v>983.14</v>
      </c>
      <c r="V42" s="30"/>
      <c r="W42" s="30"/>
    </row>
    <row r="43" spans="1:23" s="31" customFormat="1" x14ac:dyDescent="0.3">
      <c r="A43" s="31" t="s">
        <v>37</v>
      </c>
      <c r="B43" s="31">
        <v>2785812</v>
      </c>
      <c r="C43" s="31" t="s">
        <v>45</v>
      </c>
      <c r="D43" s="31" t="s">
        <v>38</v>
      </c>
      <c r="E43" s="32">
        <v>43605</v>
      </c>
      <c r="F43" s="31" t="s">
        <v>47</v>
      </c>
      <c r="G43" s="31" t="s">
        <v>79</v>
      </c>
      <c r="H43" s="31" t="s">
        <v>46</v>
      </c>
      <c r="I43" s="33">
        <v>43593</v>
      </c>
      <c r="J43" s="31" t="s">
        <v>48</v>
      </c>
      <c r="K43" s="31" t="s">
        <v>80</v>
      </c>
      <c r="L43" s="31" t="s">
        <v>49</v>
      </c>
      <c r="M43" s="31" t="s">
        <v>81</v>
      </c>
      <c r="N43" s="31">
        <v>128</v>
      </c>
      <c r="O43" s="31">
        <v>71012</v>
      </c>
      <c r="P43" s="31">
        <v>30010</v>
      </c>
      <c r="Q43" s="31">
        <v>5718</v>
      </c>
      <c r="R43" s="31">
        <v>7100000</v>
      </c>
      <c r="S43" s="30">
        <v>9.6199999999999992</v>
      </c>
      <c r="T43" s="30"/>
      <c r="U43" s="30"/>
      <c r="V43" s="30"/>
      <c r="W43" s="30">
        <v>9.6199999999999992</v>
      </c>
    </row>
    <row r="44" spans="1:23" s="31" customFormat="1" x14ac:dyDescent="0.3">
      <c r="A44" s="31" t="s">
        <v>37</v>
      </c>
      <c r="B44" s="31">
        <v>2785812</v>
      </c>
      <c r="C44" s="31" t="s">
        <v>45</v>
      </c>
      <c r="D44" s="31" t="s">
        <v>38</v>
      </c>
      <c r="E44" s="32">
        <v>43605</v>
      </c>
      <c r="F44" s="31" t="s">
        <v>47</v>
      </c>
      <c r="G44" s="31" t="s">
        <v>79</v>
      </c>
      <c r="H44" s="31" t="s">
        <v>46</v>
      </c>
      <c r="I44" s="33">
        <v>43594</v>
      </c>
      <c r="J44" s="31" t="s">
        <v>48</v>
      </c>
      <c r="K44" s="31" t="s">
        <v>80</v>
      </c>
      <c r="L44" s="31" t="s">
        <v>49</v>
      </c>
      <c r="M44" s="31" t="s">
        <v>81</v>
      </c>
      <c r="N44" s="31">
        <v>128</v>
      </c>
      <c r="O44" s="31">
        <v>71012</v>
      </c>
      <c r="P44" s="31">
        <v>30010</v>
      </c>
      <c r="Q44" s="31">
        <v>5718</v>
      </c>
      <c r="R44" s="31">
        <v>7100000</v>
      </c>
      <c r="S44" s="30">
        <v>9.6199999999999992</v>
      </c>
      <c r="T44" s="30"/>
      <c r="U44" s="30"/>
      <c r="V44" s="30"/>
      <c r="W44" s="30">
        <v>9.6199999999999992</v>
      </c>
    </row>
    <row r="45" spans="1:23" s="31" customFormat="1" x14ac:dyDescent="0.3">
      <c r="A45" s="31" t="s">
        <v>37</v>
      </c>
      <c r="B45" s="31">
        <v>2785812</v>
      </c>
      <c r="C45" s="31" t="s">
        <v>45</v>
      </c>
      <c r="D45" s="31" t="s">
        <v>38</v>
      </c>
      <c r="E45" s="32">
        <v>43605</v>
      </c>
      <c r="F45" s="31" t="s">
        <v>47</v>
      </c>
      <c r="G45" s="31" t="s">
        <v>82</v>
      </c>
      <c r="H45" s="31" t="s">
        <v>46</v>
      </c>
      <c r="I45" s="33">
        <v>43601</v>
      </c>
      <c r="J45" s="31" t="s">
        <v>48</v>
      </c>
      <c r="K45" s="31" t="s">
        <v>57</v>
      </c>
      <c r="L45" s="31" t="s">
        <v>49</v>
      </c>
      <c r="M45" s="31" t="s">
        <v>52</v>
      </c>
      <c r="N45" s="31">
        <v>128</v>
      </c>
      <c r="O45" s="31">
        <v>71012</v>
      </c>
      <c r="P45" s="31">
        <v>30010</v>
      </c>
      <c r="Q45" s="31">
        <v>5718</v>
      </c>
      <c r="R45" s="31">
        <v>7100000</v>
      </c>
      <c r="S45" s="30">
        <v>9.6199999999999992</v>
      </c>
      <c r="T45" s="30"/>
      <c r="U45" s="30"/>
      <c r="V45" s="30"/>
      <c r="W45" s="30">
        <v>9.6199999999999992</v>
      </c>
    </row>
    <row r="46" spans="1:23" s="31" customFormat="1" x14ac:dyDescent="0.3">
      <c r="A46" s="31" t="s">
        <v>37</v>
      </c>
      <c r="B46" s="31">
        <v>2785812</v>
      </c>
      <c r="C46" s="31" t="s">
        <v>45</v>
      </c>
      <c r="D46" s="31" t="s">
        <v>38</v>
      </c>
      <c r="E46" s="32">
        <v>43605</v>
      </c>
      <c r="F46" s="31" t="s">
        <v>47</v>
      </c>
      <c r="G46" s="31" t="s">
        <v>83</v>
      </c>
      <c r="H46" s="31" t="s">
        <v>46</v>
      </c>
      <c r="I46" s="33">
        <v>43586</v>
      </c>
      <c r="J46" s="31" t="s">
        <v>48</v>
      </c>
      <c r="K46" s="31" t="s">
        <v>84</v>
      </c>
      <c r="L46" s="31" t="s">
        <v>85</v>
      </c>
      <c r="M46" s="31" t="s">
        <v>86</v>
      </c>
      <c r="N46" s="31">
        <v>128</v>
      </c>
      <c r="O46" s="31">
        <v>71012</v>
      </c>
      <c r="P46" s="31">
        <v>30010</v>
      </c>
      <c r="Q46" s="31">
        <v>5718</v>
      </c>
      <c r="R46" s="31">
        <v>7100000</v>
      </c>
      <c r="S46" s="30">
        <v>10.58</v>
      </c>
      <c r="T46" s="30"/>
      <c r="U46" s="30"/>
      <c r="V46" s="30">
        <v>10.58</v>
      </c>
    </row>
    <row r="47" spans="1:23" s="31" customFormat="1" x14ac:dyDescent="0.3">
      <c r="A47" s="31" t="s">
        <v>37</v>
      </c>
      <c r="B47" s="31">
        <v>2785812</v>
      </c>
      <c r="C47" s="31" t="s">
        <v>45</v>
      </c>
      <c r="D47" s="31" t="s">
        <v>38</v>
      </c>
      <c r="E47" s="32">
        <v>43605</v>
      </c>
      <c r="F47" s="31" t="s">
        <v>47</v>
      </c>
      <c r="G47" s="31" t="s">
        <v>87</v>
      </c>
      <c r="H47" s="31" t="s">
        <v>46</v>
      </c>
      <c r="I47" s="33">
        <v>43591</v>
      </c>
      <c r="J47" s="31" t="s">
        <v>88</v>
      </c>
      <c r="K47" s="31" t="s">
        <v>89</v>
      </c>
      <c r="M47" s="31" t="s">
        <v>90</v>
      </c>
      <c r="N47" s="31">
        <v>128</v>
      </c>
      <c r="O47" s="31">
        <v>71012</v>
      </c>
      <c r="P47" s="31">
        <v>30010</v>
      </c>
      <c r="Q47" s="31">
        <v>5718</v>
      </c>
      <c r="R47" s="31">
        <v>7100000</v>
      </c>
      <c r="S47" s="30">
        <v>14.13</v>
      </c>
      <c r="T47" s="30"/>
      <c r="U47" s="30">
        <v>14.13</v>
      </c>
      <c r="V47" s="30"/>
    </row>
    <row r="48" spans="1:23" s="31" customFormat="1" x14ac:dyDescent="0.3">
      <c r="A48" s="31" t="s">
        <v>37</v>
      </c>
      <c r="B48" s="31">
        <v>2785812</v>
      </c>
      <c r="C48" s="31" t="s">
        <v>45</v>
      </c>
      <c r="D48" s="31" t="s">
        <v>38</v>
      </c>
      <c r="E48" s="32">
        <v>43605</v>
      </c>
      <c r="F48" s="31" t="s">
        <v>47</v>
      </c>
      <c r="G48" s="31" t="s">
        <v>82</v>
      </c>
      <c r="H48" s="31" t="s">
        <v>46</v>
      </c>
      <c r="I48" s="33">
        <v>43601</v>
      </c>
      <c r="J48" s="31" t="s">
        <v>50</v>
      </c>
      <c r="K48" s="31" t="s">
        <v>57</v>
      </c>
      <c r="M48" s="31" t="s">
        <v>91</v>
      </c>
      <c r="N48" s="31">
        <v>128</v>
      </c>
      <c r="O48" s="31">
        <v>71012</v>
      </c>
      <c r="P48" s="31">
        <v>30010</v>
      </c>
      <c r="Q48" s="31">
        <v>5718</v>
      </c>
      <c r="R48" s="31">
        <v>7100000</v>
      </c>
      <c r="S48" s="30">
        <v>21.67</v>
      </c>
      <c r="T48" s="30"/>
      <c r="U48" s="30"/>
      <c r="V48" s="30"/>
      <c r="W48" s="30">
        <v>21.67</v>
      </c>
    </row>
    <row r="49" spans="1:23" s="31" customFormat="1" x14ac:dyDescent="0.3">
      <c r="A49" s="31" t="s">
        <v>37</v>
      </c>
      <c r="B49" s="31">
        <v>2785812</v>
      </c>
      <c r="C49" s="31" t="s">
        <v>45</v>
      </c>
      <c r="D49" s="31" t="s">
        <v>38</v>
      </c>
      <c r="E49" s="32">
        <v>43605</v>
      </c>
      <c r="F49" s="31" t="s">
        <v>47</v>
      </c>
      <c r="G49" s="31" t="s">
        <v>87</v>
      </c>
      <c r="H49" s="31" t="s">
        <v>46</v>
      </c>
      <c r="I49" s="33">
        <v>43593</v>
      </c>
      <c r="J49" s="31" t="s">
        <v>50</v>
      </c>
      <c r="K49" s="31" t="s">
        <v>89</v>
      </c>
      <c r="M49" s="31" t="s">
        <v>92</v>
      </c>
      <c r="N49" s="31">
        <v>128</v>
      </c>
      <c r="O49" s="31">
        <v>71012</v>
      </c>
      <c r="P49" s="31">
        <v>30010</v>
      </c>
      <c r="Q49" s="31">
        <v>5718</v>
      </c>
      <c r="R49" s="31">
        <v>7100000</v>
      </c>
      <c r="S49" s="30">
        <v>21.67</v>
      </c>
      <c r="T49" s="30"/>
      <c r="U49" s="30">
        <v>21.67</v>
      </c>
      <c r="V49" s="30"/>
    </row>
    <row r="50" spans="1:23" s="31" customFormat="1" x14ac:dyDescent="0.3">
      <c r="A50" s="31" t="s">
        <v>37</v>
      </c>
      <c r="B50" s="31">
        <v>2785812</v>
      </c>
      <c r="C50" s="31" t="s">
        <v>45</v>
      </c>
      <c r="D50" s="31" t="s">
        <v>38</v>
      </c>
      <c r="E50" s="32">
        <v>43605</v>
      </c>
      <c r="F50" s="31" t="s">
        <v>47</v>
      </c>
      <c r="G50" s="31" t="s">
        <v>79</v>
      </c>
      <c r="H50" s="31" t="s">
        <v>46</v>
      </c>
      <c r="I50" s="33">
        <v>43594</v>
      </c>
      <c r="J50" s="31" t="s">
        <v>50</v>
      </c>
      <c r="K50" s="31" t="s">
        <v>80</v>
      </c>
      <c r="M50" s="31" t="s">
        <v>93</v>
      </c>
      <c r="N50" s="31">
        <v>128</v>
      </c>
      <c r="O50" s="31">
        <v>71012</v>
      </c>
      <c r="P50" s="31">
        <v>30010</v>
      </c>
      <c r="Q50" s="31">
        <v>5718</v>
      </c>
      <c r="R50" s="31">
        <v>7100000</v>
      </c>
      <c r="S50" s="30">
        <v>21.67</v>
      </c>
      <c r="T50" s="30"/>
      <c r="U50" s="30"/>
      <c r="V50" s="30"/>
      <c r="W50" s="30">
        <v>21.67</v>
      </c>
    </row>
    <row r="51" spans="1:23" s="31" customFormat="1" x14ac:dyDescent="0.3">
      <c r="A51" s="31" t="s">
        <v>37</v>
      </c>
      <c r="B51" s="31">
        <v>2785812</v>
      </c>
      <c r="C51" s="31" t="s">
        <v>45</v>
      </c>
      <c r="D51" s="31" t="s">
        <v>38</v>
      </c>
      <c r="E51" s="32">
        <v>43605</v>
      </c>
      <c r="F51" s="31" t="s">
        <v>47</v>
      </c>
      <c r="G51" s="31" t="s">
        <v>82</v>
      </c>
      <c r="H51" s="31" t="s">
        <v>46</v>
      </c>
      <c r="I51" s="33">
        <v>43600</v>
      </c>
      <c r="J51" s="31" t="s">
        <v>50</v>
      </c>
      <c r="K51" s="31" t="s">
        <v>57</v>
      </c>
      <c r="M51" s="31" t="s">
        <v>94</v>
      </c>
      <c r="N51" s="31">
        <v>128</v>
      </c>
      <c r="O51" s="31">
        <v>71012</v>
      </c>
      <c r="P51" s="31">
        <v>30010</v>
      </c>
      <c r="Q51" s="31">
        <v>5718</v>
      </c>
      <c r="R51" s="31">
        <v>7100000</v>
      </c>
      <c r="S51" s="30">
        <v>21.67</v>
      </c>
      <c r="T51" s="30"/>
      <c r="U51" s="30"/>
      <c r="V51" s="30"/>
      <c r="W51" s="30">
        <v>21.67</v>
      </c>
    </row>
    <row r="52" spans="1:23" s="31" customFormat="1" x14ac:dyDescent="0.3">
      <c r="A52" s="31" t="s">
        <v>37</v>
      </c>
      <c r="B52" s="31">
        <v>2785812</v>
      </c>
      <c r="C52" s="31" t="s">
        <v>45</v>
      </c>
      <c r="D52" s="31" t="s">
        <v>38</v>
      </c>
      <c r="E52" s="32">
        <v>43605</v>
      </c>
      <c r="F52" s="31" t="s">
        <v>47</v>
      </c>
      <c r="G52" s="31" t="s">
        <v>87</v>
      </c>
      <c r="H52" s="31" t="s">
        <v>46</v>
      </c>
      <c r="I52" s="33">
        <v>43593</v>
      </c>
      <c r="J52" s="31" t="s">
        <v>88</v>
      </c>
      <c r="K52" s="31" t="s">
        <v>89</v>
      </c>
      <c r="M52" s="31" t="s">
        <v>95</v>
      </c>
      <c r="N52" s="31">
        <v>128</v>
      </c>
      <c r="O52" s="31">
        <v>71012</v>
      </c>
      <c r="P52" s="31">
        <v>30010</v>
      </c>
      <c r="Q52" s="31">
        <v>5718</v>
      </c>
      <c r="R52" s="31">
        <v>7100000</v>
      </c>
      <c r="S52" s="30">
        <v>29.64</v>
      </c>
      <c r="T52" s="30"/>
      <c r="U52" s="30">
        <v>29.64</v>
      </c>
      <c r="V52" s="30"/>
    </row>
    <row r="53" spans="1:23" s="31" customFormat="1" x14ac:dyDescent="0.3">
      <c r="A53" s="31" t="s">
        <v>37</v>
      </c>
      <c r="B53" s="31">
        <v>2785812</v>
      </c>
      <c r="C53" s="31" t="s">
        <v>45</v>
      </c>
      <c r="D53" s="31" t="s">
        <v>38</v>
      </c>
      <c r="E53" s="32">
        <v>43605</v>
      </c>
      <c r="F53" s="31" t="s">
        <v>47</v>
      </c>
      <c r="G53" s="31" t="s">
        <v>87</v>
      </c>
      <c r="H53" s="31" t="s">
        <v>46</v>
      </c>
      <c r="I53" s="33">
        <v>43591</v>
      </c>
      <c r="J53" s="31" t="s">
        <v>88</v>
      </c>
      <c r="K53" s="31" t="s">
        <v>89</v>
      </c>
      <c r="M53" s="31" t="s">
        <v>96</v>
      </c>
      <c r="N53" s="31">
        <v>128</v>
      </c>
      <c r="O53" s="31">
        <v>71012</v>
      </c>
      <c r="P53" s="31">
        <v>30010</v>
      </c>
      <c r="Q53" s="31">
        <v>5718</v>
      </c>
      <c r="R53" s="31">
        <v>7100000</v>
      </c>
      <c r="S53" s="30">
        <v>30.63</v>
      </c>
      <c r="T53" s="30"/>
      <c r="U53" s="30">
        <v>30.63</v>
      </c>
      <c r="V53" s="30"/>
    </row>
    <row r="54" spans="1:23" s="31" customFormat="1" x14ac:dyDescent="0.3">
      <c r="A54" s="31" t="s">
        <v>37</v>
      </c>
      <c r="B54" s="31">
        <v>2785812</v>
      </c>
      <c r="C54" s="31" t="s">
        <v>45</v>
      </c>
      <c r="D54" s="31" t="s">
        <v>38</v>
      </c>
      <c r="E54" s="32">
        <v>43605</v>
      </c>
      <c r="F54" s="31" t="s">
        <v>47</v>
      </c>
      <c r="G54" s="31" t="s">
        <v>87</v>
      </c>
      <c r="H54" s="31" t="s">
        <v>46</v>
      </c>
      <c r="I54" s="33">
        <v>43593</v>
      </c>
      <c r="J54" s="31" t="s">
        <v>88</v>
      </c>
      <c r="K54" s="31" t="s">
        <v>89</v>
      </c>
      <c r="M54" s="31" t="s">
        <v>97</v>
      </c>
      <c r="N54" s="31">
        <v>128</v>
      </c>
      <c r="O54" s="31">
        <v>71012</v>
      </c>
      <c r="P54" s="31">
        <v>30010</v>
      </c>
      <c r="Q54" s="31">
        <v>5718</v>
      </c>
      <c r="R54" s="31">
        <v>7100000</v>
      </c>
      <c r="S54" s="30">
        <v>30.64</v>
      </c>
      <c r="T54" s="30"/>
      <c r="U54" s="30">
        <v>30.64</v>
      </c>
      <c r="V54" s="30"/>
    </row>
    <row r="55" spans="1:23" s="31" customFormat="1" x14ac:dyDescent="0.3">
      <c r="A55" s="31" t="s">
        <v>37</v>
      </c>
      <c r="B55" s="31">
        <v>2785812</v>
      </c>
      <c r="C55" s="31" t="s">
        <v>45</v>
      </c>
      <c r="D55" s="31" t="s">
        <v>38</v>
      </c>
      <c r="E55" s="32">
        <v>43605</v>
      </c>
      <c r="F55" s="31" t="s">
        <v>47</v>
      </c>
      <c r="G55" s="31" t="s">
        <v>83</v>
      </c>
      <c r="H55" s="31" t="s">
        <v>46</v>
      </c>
      <c r="I55" s="33">
        <v>43585</v>
      </c>
      <c r="J55" s="31" t="s">
        <v>50</v>
      </c>
      <c r="K55" s="31" t="s">
        <v>84</v>
      </c>
      <c r="M55" s="31" t="s">
        <v>98</v>
      </c>
      <c r="N55" s="31">
        <v>128</v>
      </c>
      <c r="O55" s="31">
        <v>71012</v>
      </c>
      <c r="P55" s="31">
        <v>30010</v>
      </c>
      <c r="Q55" s="31">
        <v>5718</v>
      </c>
      <c r="R55" s="31">
        <v>7100000</v>
      </c>
      <c r="S55" s="30">
        <v>31.67</v>
      </c>
      <c r="T55" s="30"/>
      <c r="U55" s="30"/>
      <c r="V55" s="30">
        <v>31.67</v>
      </c>
    </row>
    <row r="56" spans="1:23" s="31" customFormat="1" x14ac:dyDescent="0.3">
      <c r="A56" s="31" t="s">
        <v>37</v>
      </c>
      <c r="B56" s="31">
        <v>2785812</v>
      </c>
      <c r="C56" s="31" t="s">
        <v>45</v>
      </c>
      <c r="D56" s="31" t="s">
        <v>38</v>
      </c>
      <c r="E56" s="32">
        <v>43605</v>
      </c>
      <c r="F56" s="31" t="s">
        <v>47</v>
      </c>
      <c r="G56" s="31" t="s">
        <v>82</v>
      </c>
      <c r="H56" s="31" t="s">
        <v>46</v>
      </c>
      <c r="I56" s="33">
        <v>43599</v>
      </c>
      <c r="J56" s="31" t="s">
        <v>50</v>
      </c>
      <c r="K56" s="31" t="s">
        <v>57</v>
      </c>
      <c r="M56" s="31" t="s">
        <v>99</v>
      </c>
      <c r="N56" s="31">
        <v>128</v>
      </c>
      <c r="O56" s="31">
        <v>71012</v>
      </c>
      <c r="P56" s="31">
        <v>30010</v>
      </c>
      <c r="Q56" s="31">
        <v>5718</v>
      </c>
      <c r="R56" s="31">
        <v>7100000</v>
      </c>
      <c r="S56" s="30">
        <v>39.049999999999997</v>
      </c>
      <c r="T56" s="30"/>
      <c r="U56" s="30"/>
      <c r="V56" s="30"/>
      <c r="W56" s="30">
        <v>39.049999999999997</v>
      </c>
    </row>
    <row r="57" spans="1:23" s="31" customFormat="1" x14ac:dyDescent="0.3">
      <c r="A57" s="31" t="s">
        <v>37</v>
      </c>
      <c r="B57" s="31">
        <v>2785812</v>
      </c>
      <c r="C57" s="31" t="s">
        <v>45</v>
      </c>
      <c r="D57" s="31" t="s">
        <v>38</v>
      </c>
      <c r="E57" s="32">
        <v>43605</v>
      </c>
      <c r="F57" s="31" t="s">
        <v>47</v>
      </c>
      <c r="G57" s="31" t="s">
        <v>83</v>
      </c>
      <c r="H57" s="31" t="s">
        <v>46</v>
      </c>
      <c r="I57" s="33">
        <v>43586</v>
      </c>
      <c r="J57" s="31" t="s">
        <v>50</v>
      </c>
      <c r="K57" s="31" t="s">
        <v>84</v>
      </c>
      <c r="M57" s="31" t="s">
        <v>99</v>
      </c>
      <c r="N57" s="31">
        <v>128</v>
      </c>
      <c r="O57" s="31">
        <v>71012</v>
      </c>
      <c r="P57" s="31">
        <v>30010</v>
      </c>
      <c r="Q57" s="31">
        <v>5718</v>
      </c>
      <c r="R57" s="31">
        <v>7100000</v>
      </c>
      <c r="S57" s="30">
        <v>39.049999999999997</v>
      </c>
      <c r="T57" s="30"/>
      <c r="U57" s="30"/>
      <c r="V57" s="30">
        <v>39.049999999999997</v>
      </c>
    </row>
    <row r="58" spans="1:23" s="31" customFormat="1" x14ac:dyDescent="0.3">
      <c r="A58" s="31" t="s">
        <v>37</v>
      </c>
      <c r="B58" s="31">
        <v>2785812</v>
      </c>
      <c r="C58" s="31" t="s">
        <v>45</v>
      </c>
      <c r="D58" s="31" t="s">
        <v>38</v>
      </c>
      <c r="E58" s="32">
        <v>43605</v>
      </c>
      <c r="F58" s="31" t="s">
        <v>47</v>
      </c>
      <c r="G58" s="31" t="s">
        <v>87</v>
      </c>
      <c r="H58" s="31" t="s">
        <v>46</v>
      </c>
      <c r="I58" s="33">
        <v>43592</v>
      </c>
      <c r="J58" s="31" t="s">
        <v>88</v>
      </c>
      <c r="K58" s="31" t="s">
        <v>89</v>
      </c>
      <c r="M58" s="31" t="s">
        <v>100</v>
      </c>
      <c r="N58" s="31">
        <v>128</v>
      </c>
      <c r="O58" s="31">
        <v>71012</v>
      </c>
      <c r="P58" s="31">
        <v>30010</v>
      </c>
      <c r="Q58" s="31">
        <v>5718</v>
      </c>
      <c r="R58" s="31">
        <v>7100000</v>
      </c>
      <c r="S58" s="30">
        <v>44.73</v>
      </c>
      <c r="T58" s="30"/>
      <c r="U58" s="30">
        <v>44.73</v>
      </c>
      <c r="V58" s="30"/>
    </row>
    <row r="59" spans="1:23" s="31" customFormat="1" x14ac:dyDescent="0.3">
      <c r="A59" s="31" t="s">
        <v>37</v>
      </c>
      <c r="B59" s="31">
        <v>2785812</v>
      </c>
      <c r="C59" s="31" t="s">
        <v>45</v>
      </c>
      <c r="D59" s="31" t="s">
        <v>38</v>
      </c>
      <c r="E59" s="32">
        <v>43605</v>
      </c>
      <c r="F59" s="31" t="s">
        <v>47</v>
      </c>
      <c r="G59" s="31" t="s">
        <v>83</v>
      </c>
      <c r="H59" s="31" t="s">
        <v>46</v>
      </c>
      <c r="I59" s="33">
        <v>43585</v>
      </c>
      <c r="J59" s="31" t="s">
        <v>48</v>
      </c>
      <c r="K59" s="31" t="s">
        <v>84</v>
      </c>
      <c r="L59" s="31" t="s">
        <v>85</v>
      </c>
      <c r="M59" s="31" t="s">
        <v>101</v>
      </c>
      <c r="N59" s="31">
        <v>128</v>
      </c>
      <c r="O59" s="31">
        <v>71012</v>
      </c>
      <c r="P59" s="31">
        <v>30010</v>
      </c>
      <c r="Q59" s="31">
        <v>5718</v>
      </c>
      <c r="R59" s="31">
        <v>7100000</v>
      </c>
      <c r="S59" s="30">
        <v>54.81</v>
      </c>
      <c r="T59" s="30"/>
      <c r="U59" s="30"/>
      <c r="V59" s="30">
        <v>54.81</v>
      </c>
    </row>
    <row r="60" spans="1:23" s="31" customFormat="1" x14ac:dyDescent="0.3">
      <c r="A60" s="31" t="s">
        <v>37</v>
      </c>
      <c r="B60" s="31">
        <v>2785812</v>
      </c>
      <c r="C60" s="31" t="s">
        <v>45</v>
      </c>
      <c r="D60" s="31" t="s">
        <v>38</v>
      </c>
      <c r="E60" s="32">
        <v>43605</v>
      </c>
      <c r="F60" s="31" t="s">
        <v>47</v>
      </c>
      <c r="G60" s="31" t="s">
        <v>87</v>
      </c>
      <c r="H60" s="31" t="s">
        <v>46</v>
      </c>
      <c r="I60" s="33">
        <v>43591</v>
      </c>
      <c r="J60" s="31" t="s">
        <v>88</v>
      </c>
      <c r="K60" s="31" t="s">
        <v>89</v>
      </c>
      <c r="M60" s="31" t="s">
        <v>102</v>
      </c>
      <c r="N60" s="31">
        <v>128</v>
      </c>
      <c r="O60" s="31">
        <v>71012</v>
      </c>
      <c r="P60" s="31">
        <v>30010</v>
      </c>
      <c r="Q60" s="31">
        <v>5718</v>
      </c>
      <c r="R60" s="31">
        <v>7100000</v>
      </c>
      <c r="S60" s="30">
        <v>58.71</v>
      </c>
      <c r="T60" s="30"/>
      <c r="U60" s="30">
        <v>58.71</v>
      </c>
      <c r="V60" s="30"/>
    </row>
    <row r="61" spans="1:23" s="31" customFormat="1" x14ac:dyDescent="0.3">
      <c r="A61" s="31" t="s">
        <v>37</v>
      </c>
      <c r="B61" s="31">
        <v>2785812</v>
      </c>
      <c r="C61" s="31" t="s">
        <v>45</v>
      </c>
      <c r="D61" s="31" t="s">
        <v>38</v>
      </c>
      <c r="E61" s="32">
        <v>43605</v>
      </c>
      <c r="F61" s="31" t="s">
        <v>47</v>
      </c>
      <c r="G61" s="31" t="s">
        <v>87</v>
      </c>
      <c r="H61" s="31" t="s">
        <v>46</v>
      </c>
      <c r="I61" s="33">
        <v>43590</v>
      </c>
      <c r="J61" s="31" t="s">
        <v>48</v>
      </c>
      <c r="K61" s="31" t="s">
        <v>89</v>
      </c>
      <c r="L61" s="31" t="s">
        <v>103</v>
      </c>
      <c r="M61" s="31" t="s">
        <v>104</v>
      </c>
      <c r="N61" s="31">
        <v>128</v>
      </c>
      <c r="O61" s="31">
        <v>71012</v>
      </c>
      <c r="P61" s="31">
        <v>30010</v>
      </c>
      <c r="Q61" s="31">
        <v>5718</v>
      </c>
      <c r="R61" s="31">
        <v>7100000</v>
      </c>
      <c r="S61" s="30">
        <v>66.349999999999994</v>
      </c>
      <c r="T61" s="30"/>
      <c r="U61" s="30">
        <v>66.349999999999994</v>
      </c>
      <c r="V61" s="30"/>
    </row>
    <row r="62" spans="1:23" s="31" customFormat="1" x14ac:dyDescent="0.3">
      <c r="A62" s="31" t="s">
        <v>37</v>
      </c>
      <c r="B62" s="31">
        <v>2785812</v>
      </c>
      <c r="C62" s="31" t="s">
        <v>45</v>
      </c>
      <c r="D62" s="31" t="s">
        <v>38</v>
      </c>
      <c r="E62" s="32">
        <v>43605</v>
      </c>
      <c r="F62" s="31" t="s">
        <v>47</v>
      </c>
      <c r="G62" s="31" t="s">
        <v>83</v>
      </c>
      <c r="H62" s="31" t="s">
        <v>46</v>
      </c>
      <c r="I62" s="33">
        <v>43586</v>
      </c>
      <c r="J62" s="31" t="s">
        <v>48</v>
      </c>
      <c r="K62" s="31" t="s">
        <v>84</v>
      </c>
      <c r="L62" s="31" t="s">
        <v>103</v>
      </c>
      <c r="M62" s="31" t="s">
        <v>105</v>
      </c>
      <c r="N62" s="31">
        <v>128</v>
      </c>
      <c r="O62" s="31">
        <v>71012</v>
      </c>
      <c r="P62" s="31">
        <v>30010</v>
      </c>
      <c r="Q62" s="31">
        <v>5718</v>
      </c>
      <c r="R62" s="31">
        <v>7100000</v>
      </c>
      <c r="S62" s="30">
        <v>67.31</v>
      </c>
      <c r="T62" s="30"/>
      <c r="U62" s="30"/>
      <c r="V62" s="30">
        <v>67.31</v>
      </c>
    </row>
    <row r="63" spans="1:23" s="31" customFormat="1" x14ac:dyDescent="0.3">
      <c r="A63" s="31" t="s">
        <v>37</v>
      </c>
      <c r="B63" s="31">
        <v>2785812</v>
      </c>
      <c r="C63" s="31" t="s">
        <v>45</v>
      </c>
      <c r="D63" s="31" t="s">
        <v>38</v>
      </c>
      <c r="E63" s="32">
        <v>43605</v>
      </c>
      <c r="F63" s="31" t="s">
        <v>47</v>
      </c>
      <c r="G63" s="31" t="s">
        <v>83</v>
      </c>
      <c r="H63" s="31" t="s">
        <v>46</v>
      </c>
      <c r="I63" s="33">
        <v>43585</v>
      </c>
      <c r="J63" s="31" t="s">
        <v>48</v>
      </c>
      <c r="K63" s="31" t="s">
        <v>84</v>
      </c>
      <c r="L63" s="31" t="s">
        <v>103</v>
      </c>
      <c r="M63" s="31" t="s">
        <v>106</v>
      </c>
      <c r="N63" s="31">
        <v>128</v>
      </c>
      <c r="O63" s="31">
        <v>71012</v>
      </c>
      <c r="P63" s="31">
        <v>30010</v>
      </c>
      <c r="Q63" s="31">
        <v>5718</v>
      </c>
      <c r="R63" s="31">
        <v>7100000</v>
      </c>
      <c r="S63" s="30">
        <v>67.31</v>
      </c>
      <c r="T63" s="30"/>
      <c r="U63" s="30"/>
      <c r="V63" s="30">
        <v>67.31</v>
      </c>
    </row>
    <row r="64" spans="1:23" s="31" customFormat="1" x14ac:dyDescent="0.3">
      <c r="A64" s="31" t="s">
        <v>37</v>
      </c>
      <c r="B64" s="31">
        <v>2785812</v>
      </c>
      <c r="C64" s="31" t="s">
        <v>45</v>
      </c>
      <c r="D64" s="31" t="s">
        <v>38</v>
      </c>
      <c r="E64" s="32">
        <v>43605</v>
      </c>
      <c r="F64" s="31" t="s">
        <v>47</v>
      </c>
      <c r="G64" s="31" t="s">
        <v>82</v>
      </c>
      <c r="H64" s="31" t="s">
        <v>46</v>
      </c>
      <c r="I64" s="33">
        <v>43600</v>
      </c>
      <c r="J64" s="31" t="s">
        <v>48</v>
      </c>
      <c r="K64" s="31" t="s">
        <v>57</v>
      </c>
      <c r="L64" s="31" t="s">
        <v>49</v>
      </c>
      <c r="M64" s="31" t="s">
        <v>107</v>
      </c>
      <c r="N64" s="31">
        <v>128</v>
      </c>
      <c r="O64" s="31">
        <v>71012</v>
      </c>
      <c r="P64" s="31">
        <v>30010</v>
      </c>
      <c r="Q64" s="31">
        <v>5718</v>
      </c>
      <c r="R64" s="31">
        <v>7100000</v>
      </c>
      <c r="S64" s="30">
        <v>69.09</v>
      </c>
      <c r="T64" s="30"/>
      <c r="U64" s="30"/>
      <c r="V64" s="30"/>
      <c r="W64" s="30">
        <v>69.09</v>
      </c>
    </row>
    <row r="65" spans="1:24" s="31" customFormat="1" x14ac:dyDescent="0.3">
      <c r="A65" s="31" t="s">
        <v>37</v>
      </c>
      <c r="B65" s="31">
        <v>2785812</v>
      </c>
      <c r="C65" s="31" t="s">
        <v>45</v>
      </c>
      <c r="D65" s="31" t="s">
        <v>38</v>
      </c>
      <c r="E65" s="32">
        <v>43605</v>
      </c>
      <c r="F65" s="31" t="s">
        <v>47</v>
      </c>
      <c r="G65" s="31" t="s">
        <v>87</v>
      </c>
      <c r="H65" s="31" t="s">
        <v>46</v>
      </c>
      <c r="I65" s="33">
        <v>43590</v>
      </c>
      <c r="J65" s="31" t="s">
        <v>88</v>
      </c>
      <c r="K65" s="31" t="s">
        <v>89</v>
      </c>
      <c r="M65" s="31" t="s">
        <v>108</v>
      </c>
      <c r="N65" s="31">
        <v>128</v>
      </c>
      <c r="O65" s="31">
        <v>71012</v>
      </c>
      <c r="P65" s="31">
        <v>30010</v>
      </c>
      <c r="Q65" s="31">
        <v>5718</v>
      </c>
      <c r="R65" s="31">
        <v>7100000</v>
      </c>
      <c r="S65" s="30">
        <v>69.13</v>
      </c>
      <c r="T65" s="30"/>
      <c r="U65" s="30">
        <v>69.13</v>
      </c>
      <c r="V65" s="30"/>
    </row>
    <row r="66" spans="1:24" s="31" customFormat="1" x14ac:dyDescent="0.3">
      <c r="A66" s="31" t="s">
        <v>37</v>
      </c>
      <c r="B66" s="31">
        <v>2785812</v>
      </c>
      <c r="C66" s="31" t="s">
        <v>45</v>
      </c>
      <c r="D66" s="31" t="s">
        <v>38</v>
      </c>
      <c r="E66" s="32">
        <v>43605</v>
      </c>
      <c r="F66" s="31" t="s">
        <v>47</v>
      </c>
      <c r="G66" s="31" t="s">
        <v>87</v>
      </c>
      <c r="H66" s="31" t="s">
        <v>46</v>
      </c>
      <c r="I66" s="33">
        <v>43593</v>
      </c>
      <c r="J66" s="31" t="s">
        <v>48</v>
      </c>
      <c r="K66" s="31" t="s">
        <v>89</v>
      </c>
      <c r="L66" s="31" t="s">
        <v>103</v>
      </c>
      <c r="M66" s="31" t="s">
        <v>109</v>
      </c>
      <c r="N66" s="31">
        <v>128</v>
      </c>
      <c r="O66" s="31">
        <v>71012</v>
      </c>
      <c r="P66" s="31">
        <v>30010</v>
      </c>
      <c r="Q66" s="31">
        <v>5718</v>
      </c>
      <c r="R66" s="31">
        <v>7100000</v>
      </c>
      <c r="S66" s="30">
        <v>69.23</v>
      </c>
      <c r="T66" s="30"/>
      <c r="U66" s="30">
        <v>69.23</v>
      </c>
      <c r="V66" s="30"/>
    </row>
    <row r="67" spans="1:24" s="31" customFormat="1" x14ac:dyDescent="0.3">
      <c r="A67" s="31" t="s">
        <v>37</v>
      </c>
      <c r="B67" s="31">
        <v>2785812</v>
      </c>
      <c r="C67" s="31" t="s">
        <v>45</v>
      </c>
      <c r="D67" s="31" t="s">
        <v>38</v>
      </c>
      <c r="E67" s="32">
        <v>43605</v>
      </c>
      <c r="F67" s="31" t="s">
        <v>47</v>
      </c>
      <c r="G67" s="31" t="s">
        <v>87</v>
      </c>
      <c r="H67" s="31" t="s">
        <v>46</v>
      </c>
      <c r="I67" s="33">
        <v>43590</v>
      </c>
      <c r="J67" s="31" t="s">
        <v>88</v>
      </c>
      <c r="K67" s="31" t="s">
        <v>89</v>
      </c>
      <c r="M67" s="31" t="s">
        <v>110</v>
      </c>
      <c r="N67" s="31">
        <v>128</v>
      </c>
      <c r="O67" s="31">
        <v>71012</v>
      </c>
      <c r="P67" s="31">
        <v>30010</v>
      </c>
      <c r="Q67" s="31">
        <v>5718</v>
      </c>
      <c r="R67" s="31">
        <v>7100000</v>
      </c>
      <c r="S67" s="30">
        <v>88.16</v>
      </c>
      <c r="T67" s="30"/>
      <c r="U67" s="30">
        <v>88.16</v>
      </c>
      <c r="V67" s="30"/>
    </row>
    <row r="68" spans="1:24" s="31" customFormat="1" x14ac:dyDescent="0.3">
      <c r="A68" s="31" t="s">
        <v>37</v>
      </c>
      <c r="B68" s="31">
        <v>2785812</v>
      </c>
      <c r="C68" s="31" t="s">
        <v>45</v>
      </c>
      <c r="D68" s="31" t="s">
        <v>38</v>
      </c>
      <c r="E68" s="32">
        <v>43605</v>
      </c>
      <c r="F68" s="31" t="s">
        <v>47</v>
      </c>
      <c r="G68" s="31" t="s">
        <v>82</v>
      </c>
      <c r="H68" s="31" t="s">
        <v>46</v>
      </c>
      <c r="I68" s="33">
        <v>43598</v>
      </c>
      <c r="J68" s="31" t="s">
        <v>48</v>
      </c>
      <c r="K68" s="31" t="s">
        <v>57</v>
      </c>
      <c r="L68" s="31" t="s">
        <v>49</v>
      </c>
      <c r="M68" s="31" t="s">
        <v>111</v>
      </c>
      <c r="N68" s="31">
        <v>128</v>
      </c>
      <c r="O68" s="31">
        <v>71012</v>
      </c>
      <c r="P68" s="31">
        <v>30010</v>
      </c>
      <c r="Q68" s="31">
        <v>5718</v>
      </c>
      <c r="R68" s="31">
        <v>7100000</v>
      </c>
      <c r="S68" s="30">
        <v>88.46</v>
      </c>
      <c r="T68" s="30"/>
      <c r="U68" s="30"/>
      <c r="V68" s="30"/>
      <c r="W68" s="30">
        <v>88.46</v>
      </c>
    </row>
    <row r="69" spans="1:24" s="31" customFormat="1" x14ac:dyDescent="0.3">
      <c r="A69" s="31" t="s">
        <v>37</v>
      </c>
      <c r="B69" s="31">
        <v>2785812</v>
      </c>
      <c r="C69" s="31" t="s">
        <v>45</v>
      </c>
      <c r="D69" s="31" t="s">
        <v>38</v>
      </c>
      <c r="E69" s="32">
        <v>43605</v>
      </c>
      <c r="F69" s="31" t="s">
        <v>47</v>
      </c>
      <c r="G69" s="31" t="s">
        <v>83</v>
      </c>
      <c r="H69" s="31" t="s">
        <v>46</v>
      </c>
      <c r="I69" s="33">
        <v>43585</v>
      </c>
      <c r="J69" s="31" t="s">
        <v>51</v>
      </c>
      <c r="K69" s="31" t="s">
        <v>84</v>
      </c>
      <c r="L69" s="31" t="s">
        <v>85</v>
      </c>
      <c r="M69" s="31" t="s">
        <v>112</v>
      </c>
      <c r="N69" s="31">
        <v>128</v>
      </c>
      <c r="O69" s="31">
        <v>71012</v>
      </c>
      <c r="P69" s="31">
        <v>30010</v>
      </c>
      <c r="Q69" s="31">
        <v>5718</v>
      </c>
      <c r="R69" s="31">
        <v>7100000</v>
      </c>
      <c r="S69" s="30">
        <v>225.96</v>
      </c>
      <c r="T69" s="30"/>
      <c r="U69" s="30"/>
      <c r="V69" s="30">
        <v>225.96</v>
      </c>
    </row>
    <row r="70" spans="1:24" s="31" customFormat="1" x14ac:dyDescent="0.3">
      <c r="A70" s="31" t="s">
        <v>37</v>
      </c>
      <c r="B70" s="31">
        <v>2785812</v>
      </c>
      <c r="C70" s="31" t="s">
        <v>45</v>
      </c>
      <c r="D70" s="31" t="s">
        <v>38</v>
      </c>
      <c r="E70" s="32">
        <v>43605</v>
      </c>
      <c r="F70" s="31" t="s">
        <v>47</v>
      </c>
      <c r="G70" s="31" t="s">
        <v>79</v>
      </c>
      <c r="H70" s="31" t="s">
        <v>46</v>
      </c>
      <c r="I70" s="33">
        <v>43593</v>
      </c>
      <c r="J70" s="31" t="s">
        <v>51</v>
      </c>
      <c r="K70" s="31" t="s">
        <v>80</v>
      </c>
      <c r="L70" s="31" t="s">
        <v>49</v>
      </c>
      <c r="M70" s="31" t="s">
        <v>113</v>
      </c>
      <c r="N70" s="31">
        <v>128</v>
      </c>
      <c r="O70" s="31">
        <v>71012</v>
      </c>
      <c r="P70" s="31">
        <v>30010</v>
      </c>
      <c r="Q70" s="31">
        <v>5718</v>
      </c>
      <c r="R70" s="31">
        <v>7100000</v>
      </c>
      <c r="S70" s="30">
        <v>321.99</v>
      </c>
      <c r="T70" s="30"/>
      <c r="U70" s="30"/>
      <c r="V70" s="30"/>
      <c r="W70" s="30">
        <v>321.99</v>
      </c>
    </row>
    <row r="71" spans="1:24" s="31" customFormat="1" x14ac:dyDescent="0.3">
      <c r="A71" s="31" t="s">
        <v>37</v>
      </c>
      <c r="B71" s="31">
        <v>2785812</v>
      </c>
      <c r="C71" s="31" t="s">
        <v>45</v>
      </c>
      <c r="D71" s="31" t="s">
        <v>38</v>
      </c>
      <c r="E71" s="32">
        <v>43605</v>
      </c>
      <c r="F71" s="31" t="s">
        <v>47</v>
      </c>
      <c r="G71" s="31" t="s">
        <v>82</v>
      </c>
      <c r="H71" s="31" t="s">
        <v>46</v>
      </c>
      <c r="I71" s="33">
        <v>43598</v>
      </c>
      <c r="J71" s="31" t="s">
        <v>51</v>
      </c>
      <c r="K71" s="31" t="s">
        <v>57</v>
      </c>
      <c r="L71" s="31" t="s">
        <v>49</v>
      </c>
      <c r="M71" s="31" t="s">
        <v>114</v>
      </c>
      <c r="N71" s="31">
        <v>128</v>
      </c>
      <c r="O71" s="31">
        <v>71012</v>
      </c>
      <c r="P71" s="31">
        <v>30010</v>
      </c>
      <c r="Q71" s="31">
        <v>5718</v>
      </c>
      <c r="R71" s="31">
        <v>7100000</v>
      </c>
      <c r="S71" s="30">
        <v>945.66</v>
      </c>
      <c r="T71" s="30"/>
      <c r="U71" s="30"/>
      <c r="V71" s="30"/>
      <c r="W71" s="30">
        <v>945.66</v>
      </c>
    </row>
    <row r="72" spans="1:24" s="31" customFormat="1" x14ac:dyDescent="0.3">
      <c r="A72" s="31" t="s">
        <v>37</v>
      </c>
      <c r="B72" s="31">
        <v>2785812</v>
      </c>
      <c r="C72" s="31" t="s">
        <v>45</v>
      </c>
      <c r="D72" s="31" t="s">
        <v>38</v>
      </c>
      <c r="E72" s="32">
        <v>43605</v>
      </c>
      <c r="F72" s="31" t="s">
        <v>47</v>
      </c>
      <c r="G72" s="31" t="s">
        <v>87</v>
      </c>
      <c r="H72" s="31" t="s">
        <v>46</v>
      </c>
      <c r="I72" s="33">
        <v>43590</v>
      </c>
      <c r="J72" s="31" t="s">
        <v>88</v>
      </c>
      <c r="K72" s="31" t="s">
        <v>89</v>
      </c>
      <c r="M72" s="31" t="s">
        <v>115</v>
      </c>
      <c r="N72" s="31">
        <v>128</v>
      </c>
      <c r="O72" s="31">
        <v>71012</v>
      </c>
      <c r="P72" s="31">
        <v>30010</v>
      </c>
      <c r="Q72" s="31">
        <v>5718</v>
      </c>
      <c r="R72" s="34">
        <v>7100000</v>
      </c>
      <c r="S72" s="43">
        <v>1644</v>
      </c>
      <c r="T72" s="43"/>
      <c r="U72" s="43">
        <v>1644</v>
      </c>
      <c r="V72" s="43"/>
      <c r="W72" s="34"/>
    </row>
    <row r="73" spans="1:24" x14ac:dyDescent="0.3">
      <c r="R73" s="29" t="s">
        <v>34</v>
      </c>
      <c r="S73" s="30">
        <f>SUM(S26:S72)</f>
        <v>9768.380000000001</v>
      </c>
      <c r="T73" s="30">
        <f t="shared" ref="T73:W73" si="2">SUM(T26:T72)</f>
        <v>1685.97</v>
      </c>
      <c r="U73" s="30">
        <f>SUM(U26:U72)</f>
        <v>4643.3</v>
      </c>
      <c r="V73" s="30">
        <f t="shared" si="2"/>
        <v>1880.9899999999998</v>
      </c>
      <c r="W73" s="30">
        <f t="shared" si="2"/>
        <v>1558.12</v>
      </c>
      <c r="X73" s="31" t="b">
        <f>IF(S73=SUM(T73:W73),TRUE,FALSE)</f>
        <v>1</v>
      </c>
    </row>
    <row r="74" spans="1:24" x14ac:dyDescent="0.3">
      <c r="R74" s="29" t="s">
        <v>35</v>
      </c>
      <c r="S74" s="30">
        <f>S22+S73</f>
        <v>10114.61</v>
      </c>
      <c r="T74" s="30">
        <f t="shared" ref="T74:W74" si="3">T22+T73</f>
        <v>1685.97</v>
      </c>
      <c r="U74" s="30">
        <f t="shared" si="3"/>
        <v>4643.3</v>
      </c>
      <c r="V74" s="30">
        <f t="shared" si="3"/>
        <v>1880.9899999999998</v>
      </c>
      <c r="W74" s="30">
        <f t="shared" si="3"/>
        <v>1904.35</v>
      </c>
      <c r="X74" s="31"/>
    </row>
    <row r="77" spans="1:24" s="31" customFormat="1" x14ac:dyDescent="0.3">
      <c r="A77" s="31" t="s">
        <v>37</v>
      </c>
      <c r="B77" s="31">
        <v>2785812</v>
      </c>
      <c r="C77" s="31" t="s">
        <v>45</v>
      </c>
      <c r="D77" s="31" t="s">
        <v>38</v>
      </c>
      <c r="E77" s="32">
        <v>43636</v>
      </c>
      <c r="F77" s="31" t="s">
        <v>61</v>
      </c>
      <c r="G77" s="31" t="s">
        <v>116</v>
      </c>
      <c r="H77" s="31" t="s">
        <v>46</v>
      </c>
      <c r="M77" s="31" t="s">
        <v>117</v>
      </c>
      <c r="N77" s="31">
        <v>128</v>
      </c>
      <c r="O77" s="31">
        <v>71012</v>
      </c>
      <c r="P77" s="31">
        <v>30010</v>
      </c>
      <c r="Q77" s="31">
        <v>5711</v>
      </c>
      <c r="R77" s="31">
        <v>7100000</v>
      </c>
      <c r="S77" s="30">
        <v>94.29</v>
      </c>
      <c r="T77" s="30">
        <v>94.29</v>
      </c>
      <c r="U77" s="30"/>
      <c r="V77" s="30"/>
      <c r="W77" s="30"/>
    </row>
    <row r="78" spans="1:24" s="31" customFormat="1" x14ac:dyDescent="0.3">
      <c r="A78" s="31" t="s">
        <v>37</v>
      </c>
      <c r="B78" s="31">
        <v>2785812</v>
      </c>
      <c r="C78" s="31" t="s">
        <v>45</v>
      </c>
      <c r="D78" s="31" t="s">
        <v>38</v>
      </c>
      <c r="E78" s="32">
        <v>43636</v>
      </c>
      <c r="F78" s="31" t="s">
        <v>61</v>
      </c>
      <c r="G78" s="31" t="s">
        <v>118</v>
      </c>
      <c r="H78" s="31" t="s">
        <v>46</v>
      </c>
      <c r="M78" s="31" t="s">
        <v>119</v>
      </c>
      <c r="N78" s="31">
        <v>128</v>
      </c>
      <c r="O78" s="31">
        <v>71012</v>
      </c>
      <c r="P78" s="31">
        <v>30010</v>
      </c>
      <c r="Q78" s="31">
        <v>5711</v>
      </c>
      <c r="R78" s="31">
        <v>7100000</v>
      </c>
      <c r="S78" s="30">
        <v>199.05</v>
      </c>
      <c r="T78" s="30">
        <v>199.05</v>
      </c>
      <c r="U78" s="30"/>
      <c r="V78" s="30"/>
      <c r="W78" s="30"/>
    </row>
    <row r="79" spans="1:24" s="31" customFormat="1" x14ac:dyDescent="0.3">
      <c r="A79" s="31" t="s">
        <v>37</v>
      </c>
      <c r="B79" s="31">
        <v>2785812</v>
      </c>
      <c r="C79" s="31" t="s">
        <v>45</v>
      </c>
      <c r="D79" s="31" t="s">
        <v>38</v>
      </c>
      <c r="E79" s="32">
        <v>43636</v>
      </c>
      <c r="F79" s="31" t="s">
        <v>61</v>
      </c>
      <c r="G79" s="31" t="s">
        <v>116</v>
      </c>
      <c r="H79" s="31" t="s">
        <v>46</v>
      </c>
      <c r="M79" s="31" t="s">
        <v>120</v>
      </c>
      <c r="N79" s="31">
        <v>128</v>
      </c>
      <c r="O79" s="31">
        <v>71012</v>
      </c>
      <c r="P79" s="31">
        <v>30010</v>
      </c>
      <c r="Q79" s="31">
        <v>5711</v>
      </c>
      <c r="R79" s="31">
        <v>7100000</v>
      </c>
      <c r="S79" s="30">
        <v>199.05</v>
      </c>
      <c r="T79" s="30">
        <v>199.05</v>
      </c>
      <c r="U79" s="30"/>
      <c r="V79" s="30"/>
      <c r="W79" s="30"/>
    </row>
    <row r="80" spans="1:24" s="31" customFormat="1" x14ac:dyDescent="0.3">
      <c r="A80" s="31" t="s">
        <v>37</v>
      </c>
      <c r="B80" s="31">
        <v>2785812</v>
      </c>
      <c r="C80" s="31" t="s">
        <v>45</v>
      </c>
      <c r="D80" s="31" t="s">
        <v>38</v>
      </c>
      <c r="E80" s="32">
        <v>43636</v>
      </c>
      <c r="F80" s="31" t="s">
        <v>61</v>
      </c>
      <c r="G80" s="31" t="s">
        <v>116</v>
      </c>
      <c r="H80" s="31" t="s">
        <v>46</v>
      </c>
      <c r="M80" s="31" t="s">
        <v>121</v>
      </c>
      <c r="N80" s="31">
        <v>128</v>
      </c>
      <c r="O80" s="31">
        <v>71012</v>
      </c>
      <c r="P80" s="31">
        <v>30010</v>
      </c>
      <c r="Q80" s="31">
        <v>5711</v>
      </c>
      <c r="R80" s="31">
        <v>7100000</v>
      </c>
      <c r="S80" s="30">
        <v>204.76</v>
      </c>
      <c r="T80" s="30">
        <v>204.76</v>
      </c>
      <c r="U80" s="30"/>
      <c r="V80" s="30"/>
      <c r="W80" s="30"/>
    </row>
    <row r="81" spans="1:23" s="31" customFormat="1" x14ac:dyDescent="0.3">
      <c r="A81" s="31" t="s">
        <v>37</v>
      </c>
      <c r="B81" s="31">
        <v>2785812</v>
      </c>
      <c r="C81" s="31" t="s">
        <v>45</v>
      </c>
      <c r="D81" s="31" t="s">
        <v>38</v>
      </c>
      <c r="E81" s="32">
        <v>43636</v>
      </c>
      <c r="F81" s="31" t="s">
        <v>61</v>
      </c>
      <c r="G81" s="31" t="s">
        <v>118</v>
      </c>
      <c r="H81" s="31" t="s">
        <v>46</v>
      </c>
      <c r="M81" s="31" t="s">
        <v>122</v>
      </c>
      <c r="N81" s="31">
        <v>128</v>
      </c>
      <c r="O81" s="31">
        <v>71012</v>
      </c>
      <c r="P81" s="31">
        <v>30010</v>
      </c>
      <c r="Q81" s="31">
        <v>5711</v>
      </c>
      <c r="R81" s="31">
        <v>7100000</v>
      </c>
      <c r="S81" s="30">
        <v>204.76</v>
      </c>
      <c r="T81" s="30">
        <v>204.76</v>
      </c>
      <c r="U81" s="30"/>
      <c r="V81" s="30"/>
      <c r="W81" s="30"/>
    </row>
    <row r="82" spans="1:23" s="31" customFormat="1" x14ac:dyDescent="0.3">
      <c r="A82" s="31" t="s">
        <v>37</v>
      </c>
      <c r="B82" s="31">
        <v>2785812</v>
      </c>
      <c r="C82" s="31" t="s">
        <v>45</v>
      </c>
      <c r="D82" s="31" t="s">
        <v>38</v>
      </c>
      <c r="E82" s="32">
        <v>43636</v>
      </c>
      <c r="F82" s="31" t="s">
        <v>61</v>
      </c>
      <c r="G82" s="31" t="s">
        <v>118</v>
      </c>
      <c r="H82" s="31" t="s">
        <v>46</v>
      </c>
      <c r="M82" s="31" t="s">
        <v>123</v>
      </c>
      <c r="N82" s="31">
        <v>128</v>
      </c>
      <c r="O82" s="31">
        <v>71012</v>
      </c>
      <c r="P82" s="31">
        <v>30010</v>
      </c>
      <c r="Q82" s="31">
        <v>5711</v>
      </c>
      <c r="R82" s="31">
        <v>7100000</v>
      </c>
      <c r="S82" s="30">
        <v>204.76</v>
      </c>
      <c r="T82" s="30">
        <v>204.76</v>
      </c>
      <c r="U82" s="30"/>
      <c r="V82" s="30"/>
      <c r="W82" s="30"/>
    </row>
    <row r="83" spans="1:23" s="31" customFormat="1" x14ac:dyDescent="0.3">
      <c r="A83" s="31" t="s">
        <v>37</v>
      </c>
      <c r="B83" s="31">
        <v>2785812</v>
      </c>
      <c r="C83" s="31" t="s">
        <v>45</v>
      </c>
      <c r="D83" s="31" t="s">
        <v>38</v>
      </c>
      <c r="E83" s="32">
        <v>43636</v>
      </c>
      <c r="F83" s="31" t="s">
        <v>61</v>
      </c>
      <c r="G83" s="31" t="s">
        <v>118</v>
      </c>
      <c r="H83" s="31" t="s">
        <v>46</v>
      </c>
      <c r="M83" s="31" t="s">
        <v>124</v>
      </c>
      <c r="N83" s="31">
        <v>128</v>
      </c>
      <c r="O83" s="31">
        <v>71012</v>
      </c>
      <c r="P83" s="31">
        <v>30010</v>
      </c>
      <c r="Q83" s="31">
        <v>5714</v>
      </c>
      <c r="R83" s="31">
        <v>7100000</v>
      </c>
      <c r="S83" s="30">
        <v>-75.650000000000006</v>
      </c>
      <c r="T83" s="30"/>
      <c r="U83" s="30">
        <v>-75.650000000000006</v>
      </c>
      <c r="V83" s="30"/>
      <c r="W83" s="30"/>
    </row>
    <row r="84" spans="1:23" s="31" customFormat="1" x14ac:dyDescent="0.3">
      <c r="A84" s="31" t="s">
        <v>37</v>
      </c>
      <c r="B84" s="31">
        <v>2785812</v>
      </c>
      <c r="C84" s="31" t="s">
        <v>45</v>
      </c>
      <c r="D84" s="31" t="s">
        <v>38</v>
      </c>
      <c r="E84" s="32">
        <v>43636</v>
      </c>
      <c r="F84" s="31" t="s">
        <v>47</v>
      </c>
      <c r="G84" s="31" t="s">
        <v>126</v>
      </c>
      <c r="H84" s="31" t="s">
        <v>46</v>
      </c>
      <c r="I84" s="33">
        <v>43634</v>
      </c>
      <c r="J84" s="31" t="s">
        <v>48</v>
      </c>
      <c r="K84" s="31" t="s">
        <v>57</v>
      </c>
      <c r="L84" s="31" t="s">
        <v>49</v>
      </c>
      <c r="M84" s="31" t="s">
        <v>127</v>
      </c>
      <c r="N84" s="31">
        <v>128</v>
      </c>
      <c r="O84" s="31">
        <v>71012</v>
      </c>
      <c r="P84" s="31">
        <v>30010</v>
      </c>
      <c r="Q84" s="31">
        <v>5718</v>
      </c>
      <c r="R84" s="31">
        <v>7100000</v>
      </c>
      <c r="S84" s="30">
        <v>7.26</v>
      </c>
      <c r="T84" s="30"/>
      <c r="U84" s="30"/>
      <c r="V84" s="30"/>
      <c r="W84" s="30">
        <v>7.26</v>
      </c>
    </row>
    <row r="85" spans="1:23" s="31" customFormat="1" x14ac:dyDescent="0.3">
      <c r="A85" s="31" t="s">
        <v>37</v>
      </c>
      <c r="B85" s="31">
        <v>2785812</v>
      </c>
      <c r="C85" s="31" t="s">
        <v>45</v>
      </c>
      <c r="D85" s="31" t="s">
        <v>38</v>
      </c>
      <c r="E85" s="32">
        <v>43636</v>
      </c>
      <c r="F85" s="31" t="s">
        <v>47</v>
      </c>
      <c r="G85" s="31" t="s">
        <v>128</v>
      </c>
      <c r="H85" s="31" t="s">
        <v>46</v>
      </c>
      <c r="I85" s="33">
        <v>43619</v>
      </c>
      <c r="J85" s="31" t="s">
        <v>48</v>
      </c>
      <c r="K85" s="31" t="s">
        <v>129</v>
      </c>
      <c r="L85" s="31" t="s">
        <v>103</v>
      </c>
      <c r="M85" s="31" t="s">
        <v>130</v>
      </c>
      <c r="N85" s="31">
        <v>128</v>
      </c>
      <c r="O85" s="31">
        <v>71012</v>
      </c>
      <c r="P85" s="31">
        <v>30010</v>
      </c>
      <c r="Q85" s="31">
        <v>5718</v>
      </c>
      <c r="R85" s="31">
        <v>7100000</v>
      </c>
      <c r="S85" s="30">
        <v>16.350000000000001</v>
      </c>
      <c r="T85" s="30"/>
      <c r="U85" s="30"/>
      <c r="V85" s="30"/>
      <c r="W85" s="30">
        <v>16.350000000000001</v>
      </c>
    </row>
    <row r="86" spans="1:23" s="31" customFormat="1" x14ac:dyDescent="0.3">
      <c r="A86" s="31" t="s">
        <v>37</v>
      </c>
      <c r="B86" s="31">
        <v>2785812</v>
      </c>
      <c r="C86" s="31" t="s">
        <v>45</v>
      </c>
      <c r="D86" s="31" t="s">
        <v>38</v>
      </c>
      <c r="E86" s="32">
        <v>43636</v>
      </c>
      <c r="F86" s="31" t="s">
        <v>47</v>
      </c>
      <c r="G86" s="31" t="s">
        <v>128</v>
      </c>
      <c r="H86" s="31" t="s">
        <v>46</v>
      </c>
      <c r="I86" s="33">
        <v>43622</v>
      </c>
      <c r="J86" s="31" t="s">
        <v>50</v>
      </c>
      <c r="K86" s="31" t="s">
        <v>129</v>
      </c>
      <c r="M86" s="31" t="s">
        <v>50</v>
      </c>
      <c r="N86" s="31">
        <v>128</v>
      </c>
      <c r="O86" s="31">
        <v>71012</v>
      </c>
      <c r="P86" s="31">
        <v>30010</v>
      </c>
      <c r="Q86" s="31">
        <v>5718</v>
      </c>
      <c r="R86" s="31">
        <v>7100000</v>
      </c>
      <c r="S86" s="30">
        <v>21.67</v>
      </c>
      <c r="T86" s="30"/>
      <c r="U86" s="30"/>
      <c r="V86" s="30"/>
      <c r="W86" s="30">
        <v>21.67</v>
      </c>
    </row>
    <row r="87" spans="1:23" s="31" customFormat="1" x14ac:dyDescent="0.3">
      <c r="A87" s="31" t="s">
        <v>37</v>
      </c>
      <c r="B87" s="31">
        <v>2785812</v>
      </c>
      <c r="C87" s="31" t="s">
        <v>45</v>
      </c>
      <c r="D87" s="31" t="s">
        <v>38</v>
      </c>
      <c r="E87" s="32">
        <v>43636</v>
      </c>
      <c r="F87" s="31" t="s">
        <v>47</v>
      </c>
      <c r="G87" s="31" t="s">
        <v>125</v>
      </c>
      <c r="H87" s="31" t="s">
        <v>46</v>
      </c>
      <c r="I87" s="33">
        <v>43609</v>
      </c>
      <c r="J87" s="31" t="s">
        <v>50</v>
      </c>
      <c r="K87" s="31" t="s">
        <v>57</v>
      </c>
      <c r="M87" s="31" t="s">
        <v>131</v>
      </c>
      <c r="N87" s="31">
        <v>128</v>
      </c>
      <c r="O87" s="31">
        <v>71012</v>
      </c>
      <c r="P87" s="31">
        <v>30010</v>
      </c>
      <c r="Q87" s="31">
        <v>5718</v>
      </c>
      <c r="R87" s="31">
        <v>7100000</v>
      </c>
      <c r="S87" s="30">
        <v>21.67</v>
      </c>
      <c r="T87" s="30"/>
      <c r="U87" s="30"/>
      <c r="V87" s="30"/>
      <c r="W87" s="30">
        <v>21.67</v>
      </c>
    </row>
    <row r="88" spans="1:23" s="31" customFormat="1" x14ac:dyDescent="0.3">
      <c r="A88" s="31" t="s">
        <v>37</v>
      </c>
      <c r="B88" s="31">
        <v>2785812</v>
      </c>
      <c r="C88" s="31" t="s">
        <v>45</v>
      </c>
      <c r="D88" s="31" t="s">
        <v>38</v>
      </c>
      <c r="E88" s="32">
        <v>43636</v>
      </c>
      <c r="F88" s="31" t="s">
        <v>47</v>
      </c>
      <c r="G88" s="31" t="s">
        <v>126</v>
      </c>
      <c r="H88" s="31" t="s">
        <v>46</v>
      </c>
      <c r="I88" s="33">
        <v>43635</v>
      </c>
      <c r="J88" s="31" t="s">
        <v>50</v>
      </c>
      <c r="K88" s="31" t="s">
        <v>57</v>
      </c>
      <c r="M88" s="31" t="s">
        <v>50</v>
      </c>
      <c r="N88" s="31">
        <v>128</v>
      </c>
      <c r="O88" s="31">
        <v>71012</v>
      </c>
      <c r="P88" s="31">
        <v>30010</v>
      </c>
      <c r="Q88" s="31">
        <v>5718</v>
      </c>
      <c r="R88" s="31">
        <v>7100000</v>
      </c>
      <c r="S88" s="30">
        <v>21.67</v>
      </c>
      <c r="T88" s="30"/>
      <c r="U88" s="30"/>
      <c r="V88" s="30"/>
      <c r="W88" s="30">
        <v>21.67</v>
      </c>
    </row>
    <row r="89" spans="1:23" s="31" customFormat="1" x14ac:dyDescent="0.3">
      <c r="A89" s="31" t="s">
        <v>37</v>
      </c>
      <c r="B89" s="31">
        <v>2785812</v>
      </c>
      <c r="C89" s="31" t="s">
        <v>45</v>
      </c>
      <c r="D89" s="31" t="s">
        <v>38</v>
      </c>
      <c r="E89" s="32">
        <v>43636</v>
      </c>
      <c r="F89" s="31" t="s">
        <v>47</v>
      </c>
      <c r="G89" s="31" t="s">
        <v>128</v>
      </c>
      <c r="H89" s="31" t="s">
        <v>46</v>
      </c>
      <c r="I89" s="33">
        <v>43622</v>
      </c>
      <c r="J89" s="31" t="s">
        <v>48</v>
      </c>
      <c r="K89" s="31" t="s">
        <v>129</v>
      </c>
      <c r="L89" s="31" t="s">
        <v>103</v>
      </c>
      <c r="M89" s="31" t="s">
        <v>132</v>
      </c>
      <c r="N89" s="31">
        <v>128</v>
      </c>
      <c r="O89" s="31">
        <v>71012</v>
      </c>
      <c r="P89" s="31">
        <v>30010</v>
      </c>
      <c r="Q89" s="31">
        <v>5718</v>
      </c>
      <c r="R89" s="31">
        <v>7100000</v>
      </c>
      <c r="S89" s="30">
        <v>25</v>
      </c>
      <c r="T89" s="30"/>
      <c r="U89" s="30"/>
      <c r="V89" s="30"/>
      <c r="W89" s="30">
        <v>25</v>
      </c>
    </row>
    <row r="90" spans="1:23" s="31" customFormat="1" x14ac:dyDescent="0.3">
      <c r="A90" s="31" t="s">
        <v>37</v>
      </c>
      <c r="B90" s="31">
        <v>2785812</v>
      </c>
      <c r="C90" s="31" t="s">
        <v>45</v>
      </c>
      <c r="D90" s="31" t="s">
        <v>38</v>
      </c>
      <c r="E90" s="32">
        <v>43636</v>
      </c>
      <c r="F90" s="31" t="s">
        <v>47</v>
      </c>
      <c r="G90" s="31" t="s">
        <v>125</v>
      </c>
      <c r="H90" s="31" t="s">
        <v>46</v>
      </c>
      <c r="I90" s="33">
        <v>43609</v>
      </c>
      <c r="J90" s="31" t="s">
        <v>48</v>
      </c>
      <c r="K90" s="31" t="s">
        <v>57</v>
      </c>
      <c r="L90" s="31" t="s">
        <v>103</v>
      </c>
      <c r="M90" s="31" t="s">
        <v>133</v>
      </c>
      <c r="N90" s="31">
        <v>128</v>
      </c>
      <c r="O90" s="31">
        <v>71012</v>
      </c>
      <c r="P90" s="31">
        <v>30010</v>
      </c>
      <c r="Q90" s="31">
        <v>5718</v>
      </c>
      <c r="R90" s="31">
        <v>7100000</v>
      </c>
      <c r="S90" s="30">
        <v>26.92</v>
      </c>
      <c r="T90" s="30"/>
      <c r="U90" s="30"/>
      <c r="V90" s="30"/>
      <c r="W90" s="30">
        <v>26.92</v>
      </c>
    </row>
    <row r="91" spans="1:23" s="31" customFormat="1" x14ac:dyDescent="0.3">
      <c r="A91" s="31" t="s">
        <v>37</v>
      </c>
      <c r="B91" s="31">
        <v>2785812</v>
      </c>
      <c r="C91" s="31" t="s">
        <v>45</v>
      </c>
      <c r="D91" s="31" t="s">
        <v>38</v>
      </c>
      <c r="E91" s="32">
        <v>43636</v>
      </c>
      <c r="F91" s="31" t="s">
        <v>47</v>
      </c>
      <c r="G91" s="31" t="s">
        <v>126</v>
      </c>
      <c r="H91" s="31" t="s">
        <v>46</v>
      </c>
      <c r="I91" s="33">
        <v>43634</v>
      </c>
      <c r="J91" s="31" t="s">
        <v>50</v>
      </c>
      <c r="K91" s="31" t="s">
        <v>57</v>
      </c>
      <c r="M91" s="31" t="s">
        <v>50</v>
      </c>
      <c r="N91" s="31">
        <v>128</v>
      </c>
      <c r="O91" s="31">
        <v>71012</v>
      </c>
      <c r="P91" s="31">
        <v>30010</v>
      </c>
      <c r="Q91" s="31">
        <v>5718</v>
      </c>
      <c r="R91" s="31">
        <v>7100000</v>
      </c>
      <c r="S91" s="30">
        <v>29.05</v>
      </c>
      <c r="T91" s="30"/>
      <c r="U91" s="30"/>
      <c r="V91" s="30"/>
      <c r="W91" s="30">
        <v>29.05</v>
      </c>
    </row>
    <row r="92" spans="1:23" s="31" customFormat="1" x14ac:dyDescent="0.3">
      <c r="A92" s="31" t="s">
        <v>37</v>
      </c>
      <c r="B92" s="31">
        <v>2785812</v>
      </c>
      <c r="C92" s="31" t="s">
        <v>45</v>
      </c>
      <c r="D92" s="31" t="s">
        <v>38</v>
      </c>
      <c r="E92" s="32">
        <v>43636</v>
      </c>
      <c r="F92" s="31" t="s">
        <v>47</v>
      </c>
      <c r="G92" s="31" t="s">
        <v>134</v>
      </c>
      <c r="H92" s="31" t="s">
        <v>46</v>
      </c>
      <c r="I92" s="33">
        <v>43642</v>
      </c>
      <c r="J92" s="31" t="s">
        <v>50</v>
      </c>
      <c r="K92" s="31" t="s">
        <v>135</v>
      </c>
      <c r="M92" s="31" t="s">
        <v>136</v>
      </c>
      <c r="N92" s="31">
        <v>128</v>
      </c>
      <c r="O92" s="31">
        <v>71012</v>
      </c>
      <c r="P92" s="31">
        <v>30010</v>
      </c>
      <c r="Q92" s="31">
        <v>5718</v>
      </c>
      <c r="R92" s="31">
        <v>7100000</v>
      </c>
      <c r="S92" s="30">
        <v>31.67</v>
      </c>
      <c r="T92" s="30"/>
      <c r="U92" s="30"/>
      <c r="V92" s="30"/>
      <c r="W92" s="30">
        <v>31.67</v>
      </c>
    </row>
    <row r="93" spans="1:23" s="31" customFormat="1" x14ac:dyDescent="0.3">
      <c r="A93" s="31" t="s">
        <v>37</v>
      </c>
      <c r="B93" s="31">
        <v>2785812</v>
      </c>
      <c r="C93" s="31" t="s">
        <v>45</v>
      </c>
      <c r="D93" s="31" t="s">
        <v>38</v>
      </c>
      <c r="E93" s="32">
        <v>43636</v>
      </c>
      <c r="F93" s="31" t="s">
        <v>47</v>
      </c>
      <c r="G93" s="31" t="s">
        <v>125</v>
      </c>
      <c r="H93" s="31" t="s">
        <v>46</v>
      </c>
      <c r="I93" s="33">
        <v>43608</v>
      </c>
      <c r="J93" s="31" t="s">
        <v>48</v>
      </c>
      <c r="K93" s="31" t="s">
        <v>57</v>
      </c>
      <c r="L93" s="31" t="s">
        <v>49</v>
      </c>
      <c r="M93" s="31" t="s">
        <v>137</v>
      </c>
      <c r="N93" s="31">
        <v>128</v>
      </c>
      <c r="O93" s="31">
        <v>71012</v>
      </c>
      <c r="P93" s="31">
        <v>30010</v>
      </c>
      <c r="Q93" s="31">
        <v>5718</v>
      </c>
      <c r="R93" s="31">
        <v>7100000</v>
      </c>
      <c r="S93" s="30">
        <v>31.73</v>
      </c>
      <c r="T93" s="30"/>
      <c r="U93" s="30"/>
      <c r="V93" s="30"/>
      <c r="W93" s="30">
        <v>31.73</v>
      </c>
    </row>
    <row r="94" spans="1:23" s="31" customFormat="1" x14ac:dyDescent="0.3">
      <c r="A94" s="31" t="s">
        <v>37</v>
      </c>
      <c r="B94" s="31">
        <v>2785812</v>
      </c>
      <c r="C94" s="31" t="s">
        <v>45</v>
      </c>
      <c r="D94" s="31" t="s">
        <v>38</v>
      </c>
      <c r="E94" s="32">
        <v>43636</v>
      </c>
      <c r="F94" s="31" t="s">
        <v>47</v>
      </c>
      <c r="G94" s="31" t="s">
        <v>128</v>
      </c>
      <c r="H94" s="31" t="s">
        <v>46</v>
      </c>
      <c r="I94" s="33">
        <v>43622</v>
      </c>
      <c r="J94" s="31" t="s">
        <v>48</v>
      </c>
      <c r="K94" s="31" t="s">
        <v>129</v>
      </c>
      <c r="L94" s="31" t="s">
        <v>49</v>
      </c>
      <c r="M94" s="31" t="s">
        <v>138</v>
      </c>
      <c r="N94" s="31">
        <v>128</v>
      </c>
      <c r="O94" s="31">
        <v>71012</v>
      </c>
      <c r="P94" s="31">
        <v>30010</v>
      </c>
      <c r="Q94" s="31">
        <v>5718</v>
      </c>
      <c r="R94" s="31">
        <v>7100000</v>
      </c>
      <c r="S94" s="30">
        <v>35.58</v>
      </c>
      <c r="T94" s="30"/>
      <c r="U94" s="30"/>
      <c r="V94" s="30"/>
      <c r="W94" s="30">
        <v>35.58</v>
      </c>
    </row>
    <row r="95" spans="1:23" s="31" customFormat="1" x14ac:dyDescent="0.3">
      <c r="A95" s="31" t="s">
        <v>37</v>
      </c>
      <c r="B95" s="31">
        <v>2785812</v>
      </c>
      <c r="C95" s="31" t="s">
        <v>45</v>
      </c>
      <c r="D95" s="31" t="s">
        <v>38</v>
      </c>
      <c r="E95" s="32">
        <v>43636</v>
      </c>
      <c r="F95" s="31" t="s">
        <v>47</v>
      </c>
      <c r="G95" s="31" t="s">
        <v>128</v>
      </c>
      <c r="H95" s="31" t="s">
        <v>46</v>
      </c>
      <c r="I95" s="33">
        <v>43620</v>
      </c>
      <c r="J95" s="31" t="s">
        <v>50</v>
      </c>
      <c r="K95" s="31" t="s">
        <v>129</v>
      </c>
      <c r="M95" s="31" t="s">
        <v>139</v>
      </c>
      <c r="N95" s="31">
        <v>128</v>
      </c>
      <c r="O95" s="31">
        <v>71012</v>
      </c>
      <c r="P95" s="31">
        <v>30010</v>
      </c>
      <c r="Q95" s="31">
        <v>5718</v>
      </c>
      <c r="R95" s="31">
        <v>7100000</v>
      </c>
      <c r="S95" s="30">
        <v>39.049999999999997</v>
      </c>
      <c r="T95" s="30"/>
      <c r="U95" s="30"/>
      <c r="V95" s="30"/>
      <c r="W95" s="30">
        <v>39.049999999999997</v>
      </c>
    </row>
    <row r="96" spans="1:23" s="31" customFormat="1" x14ac:dyDescent="0.3">
      <c r="A96" s="31" t="s">
        <v>37</v>
      </c>
      <c r="B96" s="31">
        <v>2785812</v>
      </c>
      <c r="C96" s="31" t="s">
        <v>45</v>
      </c>
      <c r="D96" s="31" t="s">
        <v>38</v>
      </c>
      <c r="E96" s="32">
        <v>43636</v>
      </c>
      <c r="F96" s="31" t="s">
        <v>47</v>
      </c>
      <c r="G96" s="31" t="s">
        <v>128</v>
      </c>
      <c r="H96" s="31" t="s">
        <v>46</v>
      </c>
      <c r="I96" s="33">
        <v>43621</v>
      </c>
      <c r="J96" s="31" t="s">
        <v>50</v>
      </c>
      <c r="K96" s="31" t="s">
        <v>129</v>
      </c>
      <c r="M96" s="31" t="s">
        <v>139</v>
      </c>
      <c r="N96" s="31">
        <v>128</v>
      </c>
      <c r="O96" s="31">
        <v>71012</v>
      </c>
      <c r="P96" s="31">
        <v>30010</v>
      </c>
      <c r="Q96" s="31">
        <v>5718</v>
      </c>
      <c r="R96" s="31">
        <v>7100000</v>
      </c>
      <c r="S96" s="30">
        <v>39.049999999999997</v>
      </c>
      <c r="T96" s="30"/>
      <c r="U96" s="30"/>
      <c r="V96" s="30"/>
      <c r="W96" s="30">
        <v>39.049999999999997</v>
      </c>
    </row>
    <row r="97" spans="1:24" s="31" customFormat="1" x14ac:dyDescent="0.3">
      <c r="A97" s="31" t="s">
        <v>37</v>
      </c>
      <c r="B97" s="31">
        <v>2785812</v>
      </c>
      <c r="C97" s="31" t="s">
        <v>45</v>
      </c>
      <c r="D97" s="31" t="s">
        <v>38</v>
      </c>
      <c r="E97" s="32">
        <v>43636</v>
      </c>
      <c r="F97" s="31" t="s">
        <v>47</v>
      </c>
      <c r="G97" s="31" t="s">
        <v>126</v>
      </c>
      <c r="H97" s="31" t="s">
        <v>46</v>
      </c>
      <c r="I97" s="33">
        <v>43635</v>
      </c>
      <c r="J97" s="31" t="s">
        <v>48</v>
      </c>
      <c r="K97" s="31" t="s">
        <v>57</v>
      </c>
      <c r="L97" s="31" t="s">
        <v>49</v>
      </c>
      <c r="M97" s="31" t="s">
        <v>138</v>
      </c>
      <c r="N97" s="31">
        <v>128</v>
      </c>
      <c r="O97" s="31">
        <v>71012</v>
      </c>
      <c r="P97" s="31">
        <v>30010</v>
      </c>
      <c r="Q97" s="31">
        <v>5718</v>
      </c>
      <c r="R97" s="31">
        <v>7100000</v>
      </c>
      <c r="S97" s="30">
        <v>70.19</v>
      </c>
      <c r="T97" s="30"/>
      <c r="U97" s="30"/>
      <c r="V97" s="30"/>
      <c r="W97" s="30">
        <v>70.19</v>
      </c>
    </row>
    <row r="98" spans="1:24" s="31" customFormat="1" x14ac:dyDescent="0.3">
      <c r="A98" s="31" t="s">
        <v>37</v>
      </c>
      <c r="B98" s="31">
        <v>2785812</v>
      </c>
      <c r="C98" s="31" t="s">
        <v>45</v>
      </c>
      <c r="D98" s="31" t="s">
        <v>38</v>
      </c>
      <c r="E98" s="32">
        <v>43636</v>
      </c>
      <c r="F98" s="31" t="s">
        <v>47</v>
      </c>
      <c r="G98" s="31" t="s">
        <v>134</v>
      </c>
      <c r="H98" s="31" t="s">
        <v>46</v>
      </c>
      <c r="I98" s="33">
        <v>43642</v>
      </c>
      <c r="J98" s="31" t="s">
        <v>51</v>
      </c>
      <c r="K98" s="31" t="s">
        <v>135</v>
      </c>
      <c r="L98" s="31" t="s">
        <v>140</v>
      </c>
      <c r="M98" s="31" t="s">
        <v>141</v>
      </c>
      <c r="N98" s="31">
        <v>128</v>
      </c>
      <c r="O98" s="31">
        <v>71012</v>
      </c>
      <c r="P98" s="31">
        <v>30010</v>
      </c>
      <c r="Q98" s="31">
        <v>5718</v>
      </c>
      <c r="R98" s="31">
        <v>7100000</v>
      </c>
      <c r="S98" s="30">
        <v>151.69</v>
      </c>
      <c r="T98" s="30"/>
      <c r="U98" s="30"/>
      <c r="V98" s="30"/>
      <c r="W98" s="30">
        <v>151.69</v>
      </c>
    </row>
    <row r="99" spans="1:24" s="31" customFormat="1" x14ac:dyDescent="0.3">
      <c r="A99" s="31" t="s">
        <v>37</v>
      </c>
      <c r="B99" s="31">
        <v>2785812</v>
      </c>
      <c r="C99" s="31" t="s">
        <v>45</v>
      </c>
      <c r="D99" s="31" t="s">
        <v>38</v>
      </c>
      <c r="E99" s="32">
        <v>43636</v>
      </c>
      <c r="F99" s="31" t="s">
        <v>47</v>
      </c>
      <c r="G99" s="31" t="s">
        <v>128</v>
      </c>
      <c r="H99" s="31" t="s">
        <v>46</v>
      </c>
      <c r="I99" s="33">
        <v>43619</v>
      </c>
      <c r="J99" s="31" t="s">
        <v>51</v>
      </c>
      <c r="K99" s="31" t="s">
        <v>129</v>
      </c>
      <c r="L99" s="31" t="s">
        <v>140</v>
      </c>
      <c r="M99" s="31" t="s">
        <v>142</v>
      </c>
      <c r="N99" s="31">
        <v>128</v>
      </c>
      <c r="O99" s="31">
        <v>71012</v>
      </c>
      <c r="P99" s="31">
        <v>30010</v>
      </c>
      <c r="Q99" s="31">
        <v>5718</v>
      </c>
      <c r="R99" s="31">
        <v>7100000</v>
      </c>
      <c r="S99" s="30">
        <v>276.62</v>
      </c>
      <c r="T99" s="30"/>
      <c r="U99" s="30"/>
      <c r="V99" s="30"/>
      <c r="W99" s="30">
        <v>276.62</v>
      </c>
    </row>
    <row r="100" spans="1:24" s="31" customFormat="1" x14ac:dyDescent="0.3">
      <c r="A100" s="31" t="s">
        <v>37</v>
      </c>
      <c r="B100" s="31">
        <v>2785812</v>
      </c>
      <c r="C100" s="31" t="s">
        <v>45</v>
      </c>
      <c r="D100" s="31" t="s">
        <v>38</v>
      </c>
      <c r="E100" s="32">
        <v>43636</v>
      </c>
      <c r="F100" s="31" t="s">
        <v>47</v>
      </c>
      <c r="G100" s="31" t="s">
        <v>125</v>
      </c>
      <c r="H100" s="31" t="s">
        <v>46</v>
      </c>
      <c r="I100" s="33">
        <v>43608</v>
      </c>
      <c r="J100" s="31" t="s">
        <v>51</v>
      </c>
      <c r="K100" s="31" t="s">
        <v>57</v>
      </c>
      <c r="L100" s="31" t="s">
        <v>49</v>
      </c>
      <c r="M100" s="31" t="s">
        <v>112</v>
      </c>
      <c r="N100" s="31">
        <v>128</v>
      </c>
      <c r="O100" s="31">
        <v>71012</v>
      </c>
      <c r="P100" s="31">
        <v>30010</v>
      </c>
      <c r="Q100" s="31">
        <v>5718</v>
      </c>
      <c r="R100" s="31">
        <v>7100000</v>
      </c>
      <c r="S100" s="30">
        <v>315.22000000000003</v>
      </c>
      <c r="T100" s="30"/>
      <c r="U100" s="30"/>
      <c r="V100" s="30"/>
      <c r="W100" s="30">
        <v>315.22000000000003</v>
      </c>
    </row>
    <row r="101" spans="1:24" s="31" customFormat="1" x14ac:dyDescent="0.3">
      <c r="A101" s="31" t="s">
        <v>37</v>
      </c>
      <c r="B101" s="31">
        <v>2785812</v>
      </c>
      <c r="C101" s="31" t="s">
        <v>45</v>
      </c>
      <c r="D101" s="31" t="s">
        <v>38</v>
      </c>
      <c r="E101" s="32">
        <v>43636</v>
      </c>
      <c r="F101" s="31" t="s">
        <v>47</v>
      </c>
      <c r="G101" s="31" t="s">
        <v>126</v>
      </c>
      <c r="H101" s="31" t="s">
        <v>46</v>
      </c>
      <c r="I101" s="33">
        <v>43634</v>
      </c>
      <c r="J101" s="31" t="s">
        <v>51</v>
      </c>
      <c r="K101" s="31" t="s">
        <v>57</v>
      </c>
      <c r="L101" s="31" t="s">
        <v>49</v>
      </c>
      <c r="M101" s="31" t="s">
        <v>143</v>
      </c>
      <c r="N101" s="31">
        <v>128</v>
      </c>
      <c r="O101" s="31">
        <v>71012</v>
      </c>
      <c r="P101" s="31">
        <v>30010</v>
      </c>
      <c r="Q101" s="31">
        <v>5718</v>
      </c>
      <c r="R101" s="31">
        <v>7100000</v>
      </c>
      <c r="S101" s="30">
        <v>354.75</v>
      </c>
      <c r="T101" s="30"/>
      <c r="U101" s="30"/>
      <c r="V101" s="30"/>
      <c r="W101" s="30">
        <v>354.75</v>
      </c>
    </row>
    <row r="102" spans="1:24" s="31" customFormat="1" x14ac:dyDescent="0.3">
      <c r="A102" s="31" t="s">
        <v>37</v>
      </c>
      <c r="B102" s="31">
        <v>2785812</v>
      </c>
      <c r="C102" s="31" t="s">
        <v>45</v>
      </c>
      <c r="D102" s="31" t="s">
        <v>38</v>
      </c>
      <c r="E102" s="32">
        <v>43636</v>
      </c>
      <c r="F102" s="31" t="s">
        <v>47</v>
      </c>
      <c r="G102" s="31" t="s">
        <v>128</v>
      </c>
      <c r="H102" s="31" t="s">
        <v>46</v>
      </c>
      <c r="I102" s="33">
        <v>43622</v>
      </c>
      <c r="J102" s="31" t="s">
        <v>51</v>
      </c>
      <c r="K102" s="31" t="s">
        <v>129</v>
      </c>
      <c r="L102" s="31" t="s">
        <v>49</v>
      </c>
      <c r="M102" s="31" t="s">
        <v>144</v>
      </c>
      <c r="N102" s="31">
        <v>128</v>
      </c>
      <c r="O102" s="31">
        <v>71012</v>
      </c>
      <c r="P102" s="31">
        <v>30010</v>
      </c>
      <c r="Q102" s="31">
        <v>5718</v>
      </c>
      <c r="R102" s="34">
        <v>7100000</v>
      </c>
      <c r="S102" s="43">
        <v>370.62</v>
      </c>
      <c r="T102" s="43"/>
      <c r="U102" s="43"/>
      <c r="V102" s="43"/>
      <c r="W102" s="43">
        <v>370.62</v>
      </c>
    </row>
    <row r="103" spans="1:24" x14ac:dyDescent="0.3">
      <c r="R103" s="29" t="s">
        <v>34</v>
      </c>
      <c r="S103" s="30">
        <f>SUM(S77:S102)</f>
        <v>2916.7799999999997</v>
      </c>
      <c r="T103" s="30">
        <f t="shared" ref="T103:W103" si="4">SUM(T77:T102)</f>
        <v>1106.67</v>
      </c>
      <c r="U103" s="30">
        <f t="shared" si="4"/>
        <v>-75.650000000000006</v>
      </c>
      <c r="V103" s="30">
        <f t="shared" si="4"/>
        <v>0</v>
      </c>
      <c r="W103" s="30">
        <f t="shared" si="4"/>
        <v>1885.7600000000002</v>
      </c>
      <c r="X103" s="31" t="b">
        <f>IF(S103=SUM(T103:W103),TRUE,FALSE)</f>
        <v>1</v>
      </c>
    </row>
    <row r="104" spans="1:24" x14ac:dyDescent="0.3">
      <c r="R104" s="29" t="s">
        <v>35</v>
      </c>
      <c r="S104" s="30">
        <f>S74+S103</f>
        <v>13031.39</v>
      </c>
      <c r="T104" s="30">
        <f t="shared" ref="T104:W104" si="5">T74+T103</f>
        <v>2792.6400000000003</v>
      </c>
      <c r="U104" s="30">
        <f t="shared" si="5"/>
        <v>4567.6500000000005</v>
      </c>
      <c r="V104" s="30">
        <f t="shared" si="5"/>
        <v>1880.9899999999998</v>
      </c>
      <c r="W104" s="30">
        <f t="shared" si="5"/>
        <v>3790.11</v>
      </c>
      <c r="X104" s="31"/>
    </row>
    <row r="105" spans="1:24" s="31" customFormat="1" x14ac:dyDescent="0.3">
      <c r="K105" s="24"/>
      <c r="M105" s="24"/>
      <c r="N105" s="27"/>
      <c r="O105" s="27"/>
      <c r="P105" s="27"/>
      <c r="Q105" s="27"/>
      <c r="R105" s="29"/>
      <c r="S105" s="30"/>
      <c r="T105" s="30"/>
      <c r="U105" s="30"/>
      <c r="V105" s="30"/>
      <c r="W105" s="30"/>
    </row>
    <row r="106" spans="1:24" s="31" customFormat="1" x14ac:dyDescent="0.3">
      <c r="K106" s="24"/>
      <c r="M106" s="24"/>
      <c r="N106" s="27"/>
      <c r="O106" s="27"/>
      <c r="P106" s="27"/>
      <c r="Q106" s="27"/>
      <c r="R106" s="29"/>
      <c r="S106" s="30"/>
      <c r="T106" s="30"/>
      <c r="U106" s="30"/>
      <c r="V106" s="30"/>
      <c r="W106" s="30"/>
    </row>
    <row r="108" spans="1:24" s="31" customFormat="1" x14ac:dyDescent="0.3">
      <c r="A108" s="31" t="s">
        <v>37</v>
      </c>
      <c r="B108" s="31">
        <v>2785812</v>
      </c>
      <c r="C108" s="31" t="s">
        <v>45</v>
      </c>
      <c r="D108" s="31" t="s">
        <v>38</v>
      </c>
      <c r="E108" s="32">
        <v>43666</v>
      </c>
      <c r="F108" s="31" t="s">
        <v>61</v>
      </c>
      <c r="G108" s="31" t="s">
        <v>145</v>
      </c>
      <c r="H108" s="31" t="s">
        <v>46</v>
      </c>
      <c r="L108" s="31" t="s">
        <v>165</v>
      </c>
      <c r="M108" s="31" t="s">
        <v>146</v>
      </c>
      <c r="N108" s="31">
        <v>128</v>
      </c>
      <c r="O108" s="31">
        <v>71012</v>
      </c>
      <c r="P108" s="31">
        <v>30010</v>
      </c>
      <c r="Q108" s="31">
        <v>5702</v>
      </c>
      <c r="R108" s="31">
        <v>7100000</v>
      </c>
      <c r="S108" s="31">
        <v>128.76</v>
      </c>
      <c r="W108" s="31">
        <v>128.76</v>
      </c>
    </row>
    <row r="109" spans="1:24" s="31" customFormat="1" x14ac:dyDescent="0.3">
      <c r="A109" s="31" t="s">
        <v>37</v>
      </c>
      <c r="B109" s="31">
        <v>2785812</v>
      </c>
      <c r="C109" s="31" t="s">
        <v>45</v>
      </c>
      <c r="D109" s="31" t="s">
        <v>38</v>
      </c>
      <c r="E109" s="32">
        <v>43666</v>
      </c>
      <c r="F109" s="31" t="s">
        <v>47</v>
      </c>
      <c r="G109" s="31" t="s">
        <v>147</v>
      </c>
      <c r="H109" s="31" t="s">
        <v>46</v>
      </c>
      <c r="I109" s="33">
        <v>43657</v>
      </c>
      <c r="J109" s="31" t="s">
        <v>48</v>
      </c>
      <c r="K109" s="31" t="s">
        <v>57</v>
      </c>
      <c r="L109" s="31" t="s">
        <v>49</v>
      </c>
      <c r="M109" s="31" t="s">
        <v>81</v>
      </c>
      <c r="N109" s="31">
        <v>128</v>
      </c>
      <c r="O109" s="31">
        <v>71012</v>
      </c>
      <c r="P109" s="31">
        <v>30010</v>
      </c>
      <c r="Q109" s="31">
        <v>5718</v>
      </c>
      <c r="R109" s="31">
        <v>7100000</v>
      </c>
      <c r="S109" s="31">
        <v>9.6199999999999992</v>
      </c>
      <c r="W109" s="31">
        <v>9.6199999999999992</v>
      </c>
    </row>
    <row r="110" spans="1:24" s="31" customFormat="1" x14ac:dyDescent="0.3">
      <c r="A110" s="31" t="s">
        <v>37</v>
      </c>
      <c r="B110" s="31">
        <v>2785812</v>
      </c>
      <c r="C110" s="31" t="s">
        <v>45</v>
      </c>
      <c r="D110" s="31" t="s">
        <v>38</v>
      </c>
      <c r="E110" s="32">
        <v>43666</v>
      </c>
      <c r="F110" s="31" t="s">
        <v>47</v>
      </c>
      <c r="G110" s="31" t="s">
        <v>148</v>
      </c>
      <c r="H110" s="31" t="s">
        <v>46</v>
      </c>
      <c r="I110" s="33">
        <v>43648</v>
      </c>
      <c r="J110" s="31" t="s">
        <v>48</v>
      </c>
      <c r="K110" s="31" t="s">
        <v>149</v>
      </c>
      <c r="L110" s="31" t="s">
        <v>150</v>
      </c>
      <c r="M110" s="31" t="s">
        <v>81</v>
      </c>
      <c r="N110" s="31">
        <v>128</v>
      </c>
      <c r="O110" s="31">
        <v>71012</v>
      </c>
      <c r="P110" s="31">
        <v>30010</v>
      </c>
      <c r="Q110" s="31">
        <v>5718</v>
      </c>
      <c r="R110" s="31">
        <v>7100000</v>
      </c>
      <c r="S110" s="31">
        <v>14.42</v>
      </c>
      <c r="W110" s="31">
        <v>14.42</v>
      </c>
    </row>
    <row r="111" spans="1:24" s="31" customFormat="1" x14ac:dyDescent="0.3">
      <c r="A111" s="31" t="s">
        <v>37</v>
      </c>
      <c r="B111" s="31">
        <v>2785812</v>
      </c>
      <c r="C111" s="31" t="s">
        <v>45</v>
      </c>
      <c r="D111" s="31" t="s">
        <v>38</v>
      </c>
      <c r="E111" s="32">
        <v>43666</v>
      </c>
      <c r="F111" s="31" t="s">
        <v>47</v>
      </c>
      <c r="G111" s="31" t="s">
        <v>151</v>
      </c>
      <c r="H111" s="31" t="s">
        <v>46</v>
      </c>
      <c r="I111" s="33">
        <v>43661</v>
      </c>
      <c r="J111" s="31" t="s">
        <v>48</v>
      </c>
      <c r="K111" s="31" t="s">
        <v>152</v>
      </c>
      <c r="L111" s="31" t="s">
        <v>103</v>
      </c>
      <c r="M111" s="31" t="s">
        <v>53</v>
      </c>
      <c r="N111" s="31">
        <v>128</v>
      </c>
      <c r="O111" s="31">
        <v>71012</v>
      </c>
      <c r="P111" s="31">
        <v>30010</v>
      </c>
      <c r="Q111" s="31">
        <v>5718</v>
      </c>
      <c r="R111" s="31">
        <v>7100000</v>
      </c>
      <c r="S111" s="31">
        <v>15.38</v>
      </c>
      <c r="W111" s="31">
        <v>15.38</v>
      </c>
    </row>
    <row r="112" spans="1:24" s="31" customFormat="1" x14ac:dyDescent="0.3">
      <c r="A112" s="31" t="s">
        <v>37</v>
      </c>
      <c r="B112" s="31">
        <v>2785812</v>
      </c>
      <c r="C112" s="31" t="s">
        <v>45</v>
      </c>
      <c r="D112" s="31" t="s">
        <v>38</v>
      </c>
      <c r="E112" s="32">
        <v>43666</v>
      </c>
      <c r="F112" s="31" t="s">
        <v>47</v>
      </c>
      <c r="G112" s="31" t="s">
        <v>148</v>
      </c>
      <c r="H112" s="31" t="s">
        <v>46</v>
      </c>
      <c r="I112" s="33">
        <v>43650</v>
      </c>
      <c r="J112" s="31" t="s">
        <v>48</v>
      </c>
      <c r="K112" s="31" t="s">
        <v>149</v>
      </c>
      <c r="L112" s="31" t="s">
        <v>103</v>
      </c>
      <c r="M112" s="31" t="s">
        <v>153</v>
      </c>
      <c r="N112" s="31">
        <v>128</v>
      </c>
      <c r="O112" s="31">
        <v>71012</v>
      </c>
      <c r="P112" s="31">
        <v>30010</v>
      </c>
      <c r="Q112" s="31">
        <v>5718</v>
      </c>
      <c r="R112" s="31">
        <v>7100000</v>
      </c>
      <c r="S112" s="31">
        <v>19.23</v>
      </c>
      <c r="W112" s="31">
        <v>19.23</v>
      </c>
    </row>
    <row r="113" spans="1:23" s="31" customFormat="1" x14ac:dyDescent="0.3">
      <c r="A113" s="31" t="s">
        <v>37</v>
      </c>
      <c r="B113" s="31">
        <v>2785812</v>
      </c>
      <c r="C113" s="31" t="s">
        <v>45</v>
      </c>
      <c r="D113" s="31" t="s">
        <v>38</v>
      </c>
      <c r="E113" s="32">
        <v>43666</v>
      </c>
      <c r="F113" s="31" t="s">
        <v>47</v>
      </c>
      <c r="G113" s="31" t="s">
        <v>151</v>
      </c>
      <c r="H113" s="31" t="s">
        <v>46</v>
      </c>
      <c r="I113" s="33">
        <v>43664</v>
      </c>
      <c r="J113" s="31" t="s">
        <v>48</v>
      </c>
      <c r="K113" s="31" t="s">
        <v>152</v>
      </c>
      <c r="L113" s="31" t="s">
        <v>103</v>
      </c>
      <c r="M113" s="31" t="s">
        <v>52</v>
      </c>
      <c r="N113" s="31">
        <v>128</v>
      </c>
      <c r="O113" s="31">
        <v>71012</v>
      </c>
      <c r="P113" s="31">
        <v>30010</v>
      </c>
      <c r="Q113" s="31">
        <v>5718</v>
      </c>
      <c r="R113" s="31">
        <v>7100000</v>
      </c>
      <c r="S113" s="31">
        <v>19.23</v>
      </c>
      <c r="W113" s="31">
        <v>19.23</v>
      </c>
    </row>
    <row r="114" spans="1:23" s="31" customFormat="1" x14ac:dyDescent="0.3">
      <c r="A114" s="31" t="s">
        <v>37</v>
      </c>
      <c r="B114" s="31">
        <v>2785812</v>
      </c>
      <c r="C114" s="31" t="s">
        <v>45</v>
      </c>
      <c r="D114" s="31" t="s">
        <v>38</v>
      </c>
      <c r="E114" s="32">
        <v>43666</v>
      </c>
      <c r="F114" s="31" t="s">
        <v>47</v>
      </c>
      <c r="G114" s="31" t="s">
        <v>148</v>
      </c>
      <c r="H114" s="31" t="s">
        <v>46</v>
      </c>
      <c r="I114" s="33">
        <v>43648</v>
      </c>
      <c r="J114" s="31" t="s">
        <v>48</v>
      </c>
      <c r="K114" s="31" t="s">
        <v>149</v>
      </c>
      <c r="L114" s="31" t="s">
        <v>103</v>
      </c>
      <c r="M114" s="31" t="s">
        <v>153</v>
      </c>
      <c r="N114" s="31">
        <v>128</v>
      </c>
      <c r="O114" s="31">
        <v>71012</v>
      </c>
      <c r="P114" s="31">
        <v>30010</v>
      </c>
      <c r="Q114" s="31">
        <v>5718</v>
      </c>
      <c r="R114" s="31">
        <v>7100000</v>
      </c>
      <c r="S114" s="31">
        <v>21.15</v>
      </c>
      <c r="W114" s="31">
        <v>21.15</v>
      </c>
    </row>
    <row r="115" spans="1:23" s="31" customFormat="1" x14ac:dyDescent="0.3">
      <c r="A115" s="31" t="s">
        <v>37</v>
      </c>
      <c r="B115" s="31">
        <v>2785812</v>
      </c>
      <c r="C115" s="31" t="s">
        <v>45</v>
      </c>
      <c r="D115" s="31" t="s">
        <v>38</v>
      </c>
      <c r="E115" s="32">
        <v>43666</v>
      </c>
      <c r="F115" s="31" t="s">
        <v>47</v>
      </c>
      <c r="G115" s="31" t="s">
        <v>147</v>
      </c>
      <c r="H115" s="31" t="s">
        <v>46</v>
      </c>
      <c r="I115" s="33">
        <v>43658</v>
      </c>
      <c r="J115" s="31" t="s">
        <v>50</v>
      </c>
      <c r="K115" s="31" t="s">
        <v>57</v>
      </c>
      <c r="M115" s="31" t="s">
        <v>154</v>
      </c>
      <c r="N115" s="31">
        <v>128</v>
      </c>
      <c r="O115" s="31">
        <v>71012</v>
      </c>
      <c r="P115" s="31">
        <v>30010</v>
      </c>
      <c r="Q115" s="31">
        <v>5718</v>
      </c>
      <c r="R115" s="31">
        <v>7100000</v>
      </c>
      <c r="S115" s="31">
        <v>21.67</v>
      </c>
      <c r="W115" s="31">
        <v>21.67</v>
      </c>
    </row>
    <row r="116" spans="1:23" s="31" customFormat="1" x14ac:dyDescent="0.3">
      <c r="A116" s="31" t="s">
        <v>37</v>
      </c>
      <c r="B116" s="31">
        <v>2785812</v>
      </c>
      <c r="C116" s="31" t="s">
        <v>45</v>
      </c>
      <c r="D116" s="31" t="s">
        <v>38</v>
      </c>
      <c r="E116" s="32">
        <v>43666</v>
      </c>
      <c r="F116" s="31" t="s">
        <v>47</v>
      </c>
      <c r="G116" s="31" t="s">
        <v>148</v>
      </c>
      <c r="H116" s="31" t="s">
        <v>46</v>
      </c>
      <c r="I116" s="33">
        <v>43650</v>
      </c>
      <c r="J116" s="31" t="s">
        <v>50</v>
      </c>
      <c r="K116" s="31" t="s">
        <v>149</v>
      </c>
      <c r="M116" s="31" t="s">
        <v>155</v>
      </c>
      <c r="N116" s="31">
        <v>128</v>
      </c>
      <c r="O116" s="31">
        <v>71012</v>
      </c>
      <c r="P116" s="31">
        <v>30010</v>
      </c>
      <c r="Q116" s="31">
        <v>5718</v>
      </c>
      <c r="R116" s="31">
        <v>7100000</v>
      </c>
      <c r="S116" s="31">
        <v>21.67</v>
      </c>
      <c r="W116" s="31">
        <v>21.67</v>
      </c>
    </row>
    <row r="117" spans="1:23" s="31" customFormat="1" x14ac:dyDescent="0.3">
      <c r="A117" s="31" t="s">
        <v>37</v>
      </c>
      <c r="B117" s="31">
        <v>2785812</v>
      </c>
      <c r="C117" s="31" t="s">
        <v>45</v>
      </c>
      <c r="D117" s="31" t="s">
        <v>38</v>
      </c>
      <c r="E117" s="32">
        <v>43666</v>
      </c>
      <c r="F117" s="31" t="s">
        <v>47</v>
      </c>
      <c r="G117" s="31" t="s">
        <v>151</v>
      </c>
      <c r="H117" s="31" t="s">
        <v>46</v>
      </c>
      <c r="I117" s="33">
        <v>43662</v>
      </c>
      <c r="J117" s="31" t="s">
        <v>50</v>
      </c>
      <c r="K117" s="31" t="s">
        <v>152</v>
      </c>
      <c r="M117" s="31" t="s">
        <v>154</v>
      </c>
      <c r="N117" s="31">
        <v>128</v>
      </c>
      <c r="O117" s="31">
        <v>71012</v>
      </c>
      <c r="P117" s="31">
        <v>30010</v>
      </c>
      <c r="Q117" s="31">
        <v>5718</v>
      </c>
      <c r="R117" s="31">
        <v>7100000</v>
      </c>
      <c r="S117" s="31">
        <v>21.67</v>
      </c>
      <c r="W117" s="31">
        <v>21.67</v>
      </c>
    </row>
    <row r="118" spans="1:23" s="31" customFormat="1" x14ac:dyDescent="0.3">
      <c r="A118" s="31" t="s">
        <v>37</v>
      </c>
      <c r="B118" s="31">
        <v>2785812</v>
      </c>
      <c r="C118" s="31" t="s">
        <v>45</v>
      </c>
      <c r="D118" s="31" t="s">
        <v>38</v>
      </c>
      <c r="E118" s="32">
        <v>43666</v>
      </c>
      <c r="F118" s="31" t="s">
        <v>47</v>
      </c>
      <c r="G118" s="31" t="s">
        <v>151</v>
      </c>
      <c r="H118" s="31" t="s">
        <v>46</v>
      </c>
      <c r="I118" s="33">
        <v>43664</v>
      </c>
      <c r="J118" s="31" t="s">
        <v>50</v>
      </c>
      <c r="K118" s="31" t="s">
        <v>152</v>
      </c>
      <c r="M118" s="31" t="s">
        <v>94</v>
      </c>
      <c r="N118" s="31">
        <v>128</v>
      </c>
      <c r="O118" s="31">
        <v>71012</v>
      </c>
      <c r="P118" s="31">
        <v>30010</v>
      </c>
      <c r="Q118" s="31">
        <v>5718</v>
      </c>
      <c r="R118" s="31">
        <v>7100000</v>
      </c>
      <c r="S118" s="31">
        <v>21.67</v>
      </c>
      <c r="W118" s="31">
        <v>21.67</v>
      </c>
    </row>
    <row r="119" spans="1:23" s="31" customFormat="1" x14ac:dyDescent="0.3">
      <c r="A119" s="31" t="s">
        <v>37</v>
      </c>
      <c r="B119" s="31">
        <v>2785812</v>
      </c>
      <c r="C119" s="31" t="s">
        <v>45</v>
      </c>
      <c r="D119" s="31" t="s">
        <v>38</v>
      </c>
      <c r="E119" s="32">
        <v>43666</v>
      </c>
      <c r="F119" s="31" t="s">
        <v>47</v>
      </c>
      <c r="G119" s="31" t="s">
        <v>151</v>
      </c>
      <c r="H119" s="31" t="s">
        <v>46</v>
      </c>
      <c r="I119" s="33">
        <v>43663</v>
      </c>
      <c r="J119" s="31" t="s">
        <v>156</v>
      </c>
      <c r="K119" s="31" t="s">
        <v>152</v>
      </c>
      <c r="M119" s="31" t="s">
        <v>157</v>
      </c>
      <c r="N119" s="31">
        <v>128</v>
      </c>
      <c r="O119" s="31">
        <v>71012</v>
      </c>
      <c r="P119" s="31">
        <v>30010</v>
      </c>
      <c r="Q119" s="31">
        <v>5718</v>
      </c>
      <c r="R119" s="31">
        <v>7100000</v>
      </c>
      <c r="S119" s="31">
        <v>30.29</v>
      </c>
      <c r="W119" s="31">
        <v>30.29</v>
      </c>
    </row>
    <row r="120" spans="1:23" s="31" customFormat="1" x14ac:dyDescent="0.3">
      <c r="A120" s="31" t="s">
        <v>37</v>
      </c>
      <c r="B120" s="31">
        <v>2785812</v>
      </c>
      <c r="C120" s="31" t="s">
        <v>45</v>
      </c>
      <c r="D120" s="31" t="s">
        <v>38</v>
      </c>
      <c r="E120" s="32">
        <v>43666</v>
      </c>
      <c r="F120" s="31" t="s">
        <v>47</v>
      </c>
      <c r="G120" s="31" t="s">
        <v>151</v>
      </c>
      <c r="H120" s="31" t="s">
        <v>46</v>
      </c>
      <c r="I120" s="33">
        <v>43664</v>
      </c>
      <c r="J120" s="31" t="s">
        <v>48</v>
      </c>
      <c r="K120" s="31" t="s">
        <v>152</v>
      </c>
      <c r="L120" s="31" t="s">
        <v>49</v>
      </c>
      <c r="M120" s="31" t="s">
        <v>52</v>
      </c>
      <c r="N120" s="31">
        <v>128</v>
      </c>
      <c r="O120" s="31">
        <v>71012</v>
      </c>
      <c r="P120" s="31">
        <v>30010</v>
      </c>
      <c r="Q120" s="31">
        <v>5718</v>
      </c>
      <c r="R120" s="31">
        <v>7100000</v>
      </c>
      <c r="S120" s="31">
        <v>33.119999999999997</v>
      </c>
      <c r="W120" s="31">
        <v>33.119999999999997</v>
      </c>
    </row>
    <row r="121" spans="1:23" s="31" customFormat="1" x14ac:dyDescent="0.3">
      <c r="A121" s="31" t="s">
        <v>37</v>
      </c>
      <c r="B121" s="31">
        <v>2785812</v>
      </c>
      <c r="C121" s="31" t="s">
        <v>45</v>
      </c>
      <c r="D121" s="31" t="s">
        <v>38</v>
      </c>
      <c r="E121" s="32">
        <v>43666</v>
      </c>
      <c r="F121" s="31" t="s">
        <v>47</v>
      </c>
      <c r="G121" s="31" t="s">
        <v>151</v>
      </c>
      <c r="H121" s="31" t="s">
        <v>46</v>
      </c>
      <c r="I121" s="33">
        <v>43663</v>
      </c>
      <c r="J121" s="31" t="s">
        <v>48</v>
      </c>
      <c r="K121" s="31" t="s">
        <v>152</v>
      </c>
      <c r="L121" s="31" t="s">
        <v>49</v>
      </c>
      <c r="M121" s="31" t="s">
        <v>52</v>
      </c>
      <c r="N121" s="31">
        <v>128</v>
      </c>
      <c r="O121" s="31">
        <v>71012</v>
      </c>
      <c r="P121" s="31">
        <v>30010</v>
      </c>
      <c r="Q121" s="31">
        <v>5718</v>
      </c>
      <c r="R121" s="31">
        <v>7100000</v>
      </c>
      <c r="S121" s="31">
        <v>36.54</v>
      </c>
      <c r="W121" s="31">
        <v>36.54</v>
      </c>
    </row>
    <row r="122" spans="1:23" s="31" customFormat="1" x14ac:dyDescent="0.3">
      <c r="A122" s="31" t="s">
        <v>37</v>
      </c>
      <c r="B122" s="31">
        <v>2785812</v>
      </c>
      <c r="C122" s="31" t="s">
        <v>45</v>
      </c>
      <c r="D122" s="31" t="s">
        <v>38</v>
      </c>
      <c r="E122" s="32">
        <v>43666</v>
      </c>
      <c r="F122" s="31" t="s">
        <v>47</v>
      </c>
      <c r="G122" s="31" t="s">
        <v>151</v>
      </c>
      <c r="H122" s="31" t="s">
        <v>46</v>
      </c>
      <c r="I122" s="33">
        <v>43661</v>
      </c>
      <c r="J122" s="31" t="s">
        <v>50</v>
      </c>
      <c r="K122" s="31" t="s">
        <v>152</v>
      </c>
      <c r="M122" s="31" t="s">
        <v>158</v>
      </c>
      <c r="N122" s="31">
        <v>128</v>
      </c>
      <c r="O122" s="31">
        <v>71012</v>
      </c>
      <c r="P122" s="31">
        <v>30010</v>
      </c>
      <c r="Q122" s="31">
        <v>5718</v>
      </c>
      <c r="R122" s="31">
        <v>7100000</v>
      </c>
      <c r="S122" s="31">
        <v>39.049999999999997</v>
      </c>
      <c r="W122" s="31">
        <v>39.049999999999997</v>
      </c>
    </row>
    <row r="123" spans="1:23" s="31" customFormat="1" x14ac:dyDescent="0.3">
      <c r="A123" s="31" t="s">
        <v>37</v>
      </c>
      <c r="B123" s="31">
        <v>2785812</v>
      </c>
      <c r="C123" s="31" t="s">
        <v>45</v>
      </c>
      <c r="D123" s="31" t="s">
        <v>38</v>
      </c>
      <c r="E123" s="32">
        <v>43666</v>
      </c>
      <c r="F123" s="31" t="s">
        <v>47</v>
      </c>
      <c r="G123" s="31" t="s">
        <v>151</v>
      </c>
      <c r="H123" s="31" t="s">
        <v>46</v>
      </c>
      <c r="I123" s="33">
        <v>43663</v>
      </c>
      <c r="J123" s="31" t="s">
        <v>50</v>
      </c>
      <c r="K123" s="31" t="s">
        <v>152</v>
      </c>
      <c r="M123" s="31" t="s">
        <v>159</v>
      </c>
      <c r="N123" s="31">
        <v>128</v>
      </c>
      <c r="O123" s="31">
        <v>71012</v>
      </c>
      <c r="P123" s="31">
        <v>30010</v>
      </c>
      <c r="Q123" s="31">
        <v>5718</v>
      </c>
      <c r="R123" s="31">
        <v>7100000</v>
      </c>
      <c r="S123" s="31">
        <v>49.05</v>
      </c>
      <c r="W123" s="31">
        <v>49.05</v>
      </c>
    </row>
    <row r="124" spans="1:23" s="31" customFormat="1" x14ac:dyDescent="0.3">
      <c r="A124" s="31" t="s">
        <v>37</v>
      </c>
      <c r="B124" s="31">
        <v>2785812</v>
      </c>
      <c r="C124" s="31" t="s">
        <v>45</v>
      </c>
      <c r="D124" s="31" t="s">
        <v>38</v>
      </c>
      <c r="E124" s="32">
        <v>43666</v>
      </c>
      <c r="F124" s="31" t="s">
        <v>47</v>
      </c>
      <c r="G124" s="31" t="s">
        <v>147</v>
      </c>
      <c r="H124" s="31" t="s">
        <v>46</v>
      </c>
      <c r="I124" s="33">
        <v>43658</v>
      </c>
      <c r="J124" s="31" t="s">
        <v>48</v>
      </c>
      <c r="K124" s="31" t="s">
        <v>57</v>
      </c>
      <c r="L124" s="31" t="s">
        <v>49</v>
      </c>
      <c r="M124" s="31" t="s">
        <v>160</v>
      </c>
      <c r="N124" s="31">
        <v>128</v>
      </c>
      <c r="O124" s="31">
        <v>71012</v>
      </c>
      <c r="P124" s="31">
        <v>30010</v>
      </c>
      <c r="Q124" s="31">
        <v>5718</v>
      </c>
      <c r="R124" s="31">
        <v>7100000</v>
      </c>
      <c r="S124" s="31">
        <v>69.23</v>
      </c>
      <c r="W124" s="31">
        <v>69.23</v>
      </c>
    </row>
    <row r="125" spans="1:23" s="31" customFormat="1" x14ac:dyDescent="0.3">
      <c r="A125" s="31" t="s">
        <v>37</v>
      </c>
      <c r="B125" s="31">
        <v>2785812</v>
      </c>
      <c r="C125" s="31" t="s">
        <v>45</v>
      </c>
      <c r="D125" s="31" t="s">
        <v>38</v>
      </c>
      <c r="E125" s="32">
        <v>43666</v>
      </c>
      <c r="F125" s="31" t="s">
        <v>47</v>
      </c>
      <c r="G125" s="31" t="s">
        <v>151</v>
      </c>
      <c r="H125" s="31" t="s">
        <v>46</v>
      </c>
      <c r="I125" s="33">
        <v>43661</v>
      </c>
      <c r="J125" s="31" t="s">
        <v>51</v>
      </c>
      <c r="K125" s="31" t="s">
        <v>152</v>
      </c>
      <c r="L125" s="31" t="s">
        <v>161</v>
      </c>
      <c r="M125" s="31" t="s">
        <v>162</v>
      </c>
      <c r="N125" s="31">
        <v>128</v>
      </c>
      <c r="O125" s="31">
        <v>71012</v>
      </c>
      <c r="P125" s="31">
        <v>30010</v>
      </c>
      <c r="Q125" s="31">
        <v>5718</v>
      </c>
      <c r="R125" s="31">
        <v>7100000</v>
      </c>
      <c r="S125" s="31">
        <v>256.54000000000002</v>
      </c>
      <c r="W125" s="31">
        <v>256.54000000000002</v>
      </c>
    </row>
    <row r="126" spans="1:23" s="31" customFormat="1" x14ac:dyDescent="0.3">
      <c r="A126" s="31" t="s">
        <v>37</v>
      </c>
      <c r="B126" s="31">
        <v>2785812</v>
      </c>
      <c r="C126" s="31" t="s">
        <v>45</v>
      </c>
      <c r="D126" s="31" t="s">
        <v>38</v>
      </c>
      <c r="E126" s="32">
        <v>43666</v>
      </c>
      <c r="F126" s="31" t="s">
        <v>47</v>
      </c>
      <c r="G126" s="31" t="s">
        <v>151</v>
      </c>
      <c r="H126" s="31" t="s">
        <v>46</v>
      </c>
      <c r="I126" s="33">
        <v>43663</v>
      </c>
      <c r="J126" s="31" t="s">
        <v>51</v>
      </c>
      <c r="K126" s="31" t="s">
        <v>152</v>
      </c>
      <c r="L126" s="31" t="s">
        <v>49</v>
      </c>
      <c r="M126" s="31" t="s">
        <v>163</v>
      </c>
      <c r="N126" s="31">
        <v>128</v>
      </c>
      <c r="O126" s="31">
        <v>71012</v>
      </c>
      <c r="P126" s="31">
        <v>30010</v>
      </c>
      <c r="Q126" s="31">
        <v>5718</v>
      </c>
      <c r="R126" s="31">
        <v>7100000</v>
      </c>
      <c r="S126" s="31">
        <v>371.7</v>
      </c>
      <c r="W126" s="31">
        <v>371.7</v>
      </c>
    </row>
    <row r="127" spans="1:23" s="31" customFormat="1" x14ac:dyDescent="0.3">
      <c r="A127" s="31" t="s">
        <v>37</v>
      </c>
      <c r="B127" s="31">
        <v>2785812</v>
      </c>
      <c r="C127" s="31" t="s">
        <v>45</v>
      </c>
      <c r="D127" s="31" t="s">
        <v>38</v>
      </c>
      <c r="E127" s="32">
        <v>43666</v>
      </c>
      <c r="F127" s="31" t="s">
        <v>47</v>
      </c>
      <c r="G127" s="31" t="s">
        <v>147</v>
      </c>
      <c r="H127" s="31" t="s">
        <v>46</v>
      </c>
      <c r="I127" s="33">
        <v>43657</v>
      </c>
      <c r="J127" s="31" t="s">
        <v>51</v>
      </c>
      <c r="K127" s="31" t="s">
        <v>57</v>
      </c>
      <c r="L127" s="31" t="s">
        <v>49</v>
      </c>
      <c r="M127" s="31" t="s">
        <v>60</v>
      </c>
      <c r="N127" s="31">
        <v>128</v>
      </c>
      <c r="O127" s="31">
        <v>71012</v>
      </c>
      <c r="P127" s="31">
        <v>30010</v>
      </c>
      <c r="Q127" s="31">
        <v>5718</v>
      </c>
      <c r="R127" s="31">
        <v>7100000</v>
      </c>
      <c r="S127" s="31">
        <v>456.44</v>
      </c>
      <c r="W127" s="31">
        <v>456.44</v>
      </c>
    </row>
    <row r="128" spans="1:23" s="31" customFormat="1" x14ac:dyDescent="0.3">
      <c r="A128" s="31" t="s">
        <v>37</v>
      </c>
      <c r="B128" s="31">
        <v>2785812</v>
      </c>
      <c r="C128" s="31" t="s">
        <v>45</v>
      </c>
      <c r="D128" s="31" t="s">
        <v>38</v>
      </c>
      <c r="E128" s="32">
        <v>43666</v>
      </c>
      <c r="F128" s="31" t="s">
        <v>47</v>
      </c>
      <c r="G128" s="31" t="s">
        <v>148</v>
      </c>
      <c r="H128" s="31" t="s">
        <v>46</v>
      </c>
      <c r="I128" s="33">
        <v>43648</v>
      </c>
      <c r="J128" s="31" t="s">
        <v>51</v>
      </c>
      <c r="K128" s="31" t="s">
        <v>149</v>
      </c>
      <c r="L128" s="31" t="s">
        <v>49</v>
      </c>
      <c r="M128" s="31" t="s">
        <v>164</v>
      </c>
      <c r="N128" s="31">
        <v>128</v>
      </c>
      <c r="O128" s="31">
        <v>71012</v>
      </c>
      <c r="P128" s="31">
        <v>30010</v>
      </c>
      <c r="Q128" s="31">
        <v>5718</v>
      </c>
      <c r="R128" s="34">
        <v>7100000</v>
      </c>
      <c r="S128" s="34">
        <v>743.4</v>
      </c>
      <c r="T128" s="34"/>
      <c r="U128" s="34"/>
      <c r="V128" s="34"/>
      <c r="W128" s="34">
        <v>743.4</v>
      </c>
    </row>
    <row r="129" spans="1:24" x14ac:dyDescent="0.3">
      <c r="R129" s="29" t="s">
        <v>34</v>
      </c>
      <c r="S129" s="30">
        <f>SUM(S108:S128)</f>
        <v>2399.8300000000004</v>
      </c>
      <c r="T129" s="30">
        <f t="shared" ref="T129:W129" si="6">SUM(T108:T128)</f>
        <v>0</v>
      </c>
      <c r="U129" s="30">
        <f t="shared" si="6"/>
        <v>0</v>
      </c>
      <c r="V129" s="30">
        <f t="shared" si="6"/>
        <v>0</v>
      </c>
      <c r="W129" s="30">
        <f t="shared" si="6"/>
        <v>2399.8300000000004</v>
      </c>
      <c r="X129" s="31" t="b">
        <f>IF(S129=SUM(T129:W129),TRUE,FALSE)</f>
        <v>1</v>
      </c>
    </row>
    <row r="130" spans="1:24" x14ac:dyDescent="0.3">
      <c r="R130" s="29" t="s">
        <v>35</v>
      </c>
      <c r="S130" s="30">
        <f>S104+S129</f>
        <v>15431.22</v>
      </c>
      <c r="T130" s="30">
        <f t="shared" ref="T130:W130" si="7">T104+T129</f>
        <v>2792.6400000000003</v>
      </c>
      <c r="U130" s="30">
        <f t="shared" si="7"/>
        <v>4567.6500000000005</v>
      </c>
      <c r="V130" s="30">
        <f t="shared" si="7"/>
        <v>1880.9899999999998</v>
      </c>
      <c r="W130" s="30">
        <f t="shared" si="7"/>
        <v>6189.9400000000005</v>
      </c>
      <c r="X130" s="31"/>
    </row>
    <row r="134" spans="1:24" s="31" customFormat="1" x14ac:dyDescent="0.3">
      <c r="A134" s="31" t="s">
        <v>37</v>
      </c>
      <c r="B134" s="31">
        <v>2785812</v>
      </c>
      <c r="C134" s="31" t="s">
        <v>45</v>
      </c>
      <c r="D134" s="31" t="s">
        <v>38</v>
      </c>
      <c r="E134" s="32">
        <v>43697</v>
      </c>
      <c r="F134" s="31" t="s">
        <v>61</v>
      </c>
      <c r="G134" s="31" t="s">
        <v>166</v>
      </c>
      <c r="H134" s="31" t="s">
        <v>46</v>
      </c>
      <c r="M134" s="31" t="s">
        <v>167</v>
      </c>
      <c r="N134" s="31">
        <v>128</v>
      </c>
      <c r="O134" s="31">
        <v>71012</v>
      </c>
      <c r="P134" s="31">
        <v>30010</v>
      </c>
      <c r="Q134" s="31">
        <v>5711</v>
      </c>
      <c r="R134" s="31">
        <v>7100000</v>
      </c>
      <c r="S134" s="31">
        <v>-197.15</v>
      </c>
      <c r="T134" s="31">
        <v>-197.15</v>
      </c>
    </row>
    <row r="135" spans="1:24" s="31" customFormat="1" x14ac:dyDescent="0.3">
      <c r="A135" s="31" t="s">
        <v>37</v>
      </c>
      <c r="B135" s="31">
        <v>2785812</v>
      </c>
      <c r="C135" s="31" t="s">
        <v>45</v>
      </c>
      <c r="D135" s="31" t="s">
        <v>38</v>
      </c>
      <c r="E135" s="32">
        <v>43697</v>
      </c>
      <c r="F135" s="31" t="s">
        <v>61</v>
      </c>
      <c r="G135" s="31" t="s">
        <v>166</v>
      </c>
      <c r="H135" s="31" t="s">
        <v>46</v>
      </c>
      <c r="M135" s="31" t="s">
        <v>168</v>
      </c>
      <c r="N135" s="31">
        <v>128</v>
      </c>
      <c r="O135" s="31">
        <v>71012</v>
      </c>
      <c r="P135" s="31">
        <v>30010</v>
      </c>
      <c r="Q135" s="31">
        <v>5711</v>
      </c>
      <c r="R135" s="31">
        <v>7100000</v>
      </c>
      <c r="S135" s="31">
        <v>180</v>
      </c>
      <c r="T135" s="31">
        <v>180</v>
      </c>
    </row>
    <row r="136" spans="1:24" s="31" customFormat="1" x14ac:dyDescent="0.3">
      <c r="A136" s="31" t="s">
        <v>37</v>
      </c>
      <c r="B136" s="31">
        <v>2785812</v>
      </c>
      <c r="C136" s="31" t="s">
        <v>45</v>
      </c>
      <c r="D136" s="31" t="s">
        <v>38</v>
      </c>
      <c r="E136" s="32">
        <v>43697</v>
      </c>
      <c r="F136" s="31" t="s">
        <v>61</v>
      </c>
      <c r="G136" s="31" t="s">
        <v>166</v>
      </c>
      <c r="H136" s="31" t="s">
        <v>46</v>
      </c>
      <c r="M136" s="31" t="s">
        <v>169</v>
      </c>
      <c r="N136" s="31">
        <v>128</v>
      </c>
      <c r="O136" s="31">
        <v>71012</v>
      </c>
      <c r="P136" s="31">
        <v>30010</v>
      </c>
      <c r="Q136" s="31">
        <v>5711</v>
      </c>
      <c r="R136" s="31">
        <v>7100000</v>
      </c>
      <c r="S136" s="31">
        <v>197.15</v>
      </c>
      <c r="T136" s="31">
        <v>197.15</v>
      </c>
    </row>
    <row r="137" spans="1:24" s="31" customFormat="1" x14ac:dyDescent="0.3">
      <c r="A137" s="31" t="s">
        <v>37</v>
      </c>
      <c r="B137" s="31">
        <v>2785812</v>
      </c>
      <c r="C137" s="31" t="s">
        <v>45</v>
      </c>
      <c r="D137" s="31" t="s">
        <v>38</v>
      </c>
      <c r="E137" s="32">
        <v>43697</v>
      </c>
      <c r="F137" s="31" t="s">
        <v>61</v>
      </c>
      <c r="G137" s="31" t="s">
        <v>166</v>
      </c>
      <c r="H137" s="31" t="s">
        <v>46</v>
      </c>
      <c r="M137" s="31" t="s">
        <v>170</v>
      </c>
      <c r="N137" s="31">
        <v>128</v>
      </c>
      <c r="O137" s="31">
        <v>71012</v>
      </c>
      <c r="P137" s="31">
        <v>30010</v>
      </c>
      <c r="Q137" s="31">
        <v>5711</v>
      </c>
      <c r="R137" s="31">
        <v>7100000</v>
      </c>
      <c r="S137" s="31">
        <v>197.15</v>
      </c>
      <c r="T137" s="31">
        <v>197.15</v>
      </c>
    </row>
    <row r="138" spans="1:24" s="31" customFormat="1" x14ac:dyDescent="0.3">
      <c r="A138" s="31" t="s">
        <v>37</v>
      </c>
      <c r="B138" s="31">
        <v>2785812</v>
      </c>
      <c r="C138" s="31" t="s">
        <v>45</v>
      </c>
      <c r="D138" s="31" t="s">
        <v>38</v>
      </c>
      <c r="E138" s="32">
        <v>43697</v>
      </c>
      <c r="F138" s="31" t="s">
        <v>61</v>
      </c>
      <c r="G138" s="31" t="s">
        <v>166</v>
      </c>
      <c r="H138" s="31" t="s">
        <v>46</v>
      </c>
      <c r="M138" s="31" t="s">
        <v>171</v>
      </c>
      <c r="N138" s="31">
        <v>128</v>
      </c>
      <c r="O138" s="31">
        <v>71012</v>
      </c>
      <c r="P138" s="31">
        <v>30010</v>
      </c>
      <c r="Q138" s="31">
        <v>5711</v>
      </c>
      <c r="R138" s="31">
        <v>7100000</v>
      </c>
      <c r="S138" s="31">
        <v>199.05</v>
      </c>
      <c r="T138" s="31">
        <v>199.05</v>
      </c>
    </row>
    <row r="139" spans="1:24" s="31" customFormat="1" x14ac:dyDescent="0.3">
      <c r="A139" s="31" t="s">
        <v>37</v>
      </c>
      <c r="B139" s="31">
        <v>2785812</v>
      </c>
      <c r="C139" s="31" t="s">
        <v>45</v>
      </c>
      <c r="D139" s="31" t="s">
        <v>38</v>
      </c>
      <c r="E139" s="32">
        <v>43697</v>
      </c>
      <c r="F139" s="31" t="s">
        <v>61</v>
      </c>
      <c r="G139" s="31" t="s">
        <v>166</v>
      </c>
      <c r="H139" s="31" t="s">
        <v>46</v>
      </c>
      <c r="M139" s="31" t="s">
        <v>172</v>
      </c>
      <c r="N139" s="31">
        <v>128</v>
      </c>
      <c r="O139" s="31">
        <v>71012</v>
      </c>
      <c r="P139" s="31">
        <v>30010</v>
      </c>
      <c r="Q139" s="31">
        <v>5711</v>
      </c>
      <c r="R139" s="31">
        <v>7100000</v>
      </c>
      <c r="S139" s="31">
        <v>204.76</v>
      </c>
      <c r="T139" s="31">
        <v>204.76</v>
      </c>
    </row>
    <row r="140" spans="1:24" s="31" customFormat="1" x14ac:dyDescent="0.3">
      <c r="A140" s="31" t="s">
        <v>37</v>
      </c>
      <c r="B140" s="31">
        <v>2785812</v>
      </c>
      <c r="C140" s="31" t="s">
        <v>45</v>
      </c>
      <c r="D140" s="31" t="s">
        <v>38</v>
      </c>
      <c r="E140" s="32">
        <v>43697</v>
      </c>
      <c r="F140" s="31" t="s">
        <v>61</v>
      </c>
      <c r="G140" s="31" t="s">
        <v>166</v>
      </c>
      <c r="H140" s="31" t="s">
        <v>46</v>
      </c>
      <c r="M140" s="31" t="s">
        <v>172</v>
      </c>
      <c r="N140" s="31">
        <v>128</v>
      </c>
      <c r="O140" s="31">
        <v>71012</v>
      </c>
      <c r="P140" s="31">
        <v>30010</v>
      </c>
      <c r="Q140" s="31">
        <v>5711</v>
      </c>
      <c r="R140" s="31">
        <v>7100000</v>
      </c>
      <c r="S140" s="31">
        <v>204.76</v>
      </c>
      <c r="T140" s="31">
        <v>204.76</v>
      </c>
    </row>
    <row r="141" spans="1:24" s="31" customFormat="1" x14ac:dyDescent="0.3">
      <c r="A141" s="31" t="s">
        <v>37</v>
      </c>
      <c r="B141" s="31">
        <v>2785812</v>
      </c>
      <c r="C141" s="31" t="s">
        <v>45</v>
      </c>
      <c r="D141" s="31" t="s">
        <v>38</v>
      </c>
      <c r="E141" s="32">
        <v>43697</v>
      </c>
      <c r="F141" s="31" t="s">
        <v>61</v>
      </c>
      <c r="G141" s="31" t="s">
        <v>166</v>
      </c>
      <c r="H141" s="31" t="s">
        <v>46</v>
      </c>
      <c r="M141" s="31" t="s">
        <v>172</v>
      </c>
      <c r="N141" s="31">
        <v>128</v>
      </c>
      <c r="O141" s="31">
        <v>71012</v>
      </c>
      <c r="P141" s="31">
        <v>30010</v>
      </c>
      <c r="Q141" s="31">
        <v>5711</v>
      </c>
      <c r="R141" s="31">
        <v>7100000</v>
      </c>
      <c r="S141" s="31">
        <v>204.76</v>
      </c>
      <c r="T141" s="31">
        <v>204.76</v>
      </c>
    </row>
    <row r="142" spans="1:24" s="31" customFormat="1" x14ac:dyDescent="0.3">
      <c r="A142" s="31" t="s">
        <v>37</v>
      </c>
      <c r="B142" s="31">
        <v>2785812</v>
      </c>
      <c r="C142" s="31" t="s">
        <v>45</v>
      </c>
      <c r="D142" s="31" t="s">
        <v>38</v>
      </c>
      <c r="E142" s="32">
        <v>43697</v>
      </c>
      <c r="F142" s="31" t="s">
        <v>61</v>
      </c>
      <c r="G142" s="31" t="s">
        <v>166</v>
      </c>
      <c r="H142" s="31" t="s">
        <v>46</v>
      </c>
      <c r="M142" s="31" t="s">
        <v>173</v>
      </c>
      <c r="N142" s="31">
        <v>128</v>
      </c>
      <c r="O142" s="31">
        <v>71012</v>
      </c>
      <c r="P142" s="31">
        <v>30010</v>
      </c>
      <c r="Q142" s="31">
        <v>5711</v>
      </c>
      <c r="R142" s="31">
        <v>7100000</v>
      </c>
      <c r="S142" s="31">
        <v>204.76</v>
      </c>
      <c r="T142" s="31">
        <v>204.76</v>
      </c>
    </row>
    <row r="143" spans="1:24" s="31" customFormat="1" x14ac:dyDescent="0.3">
      <c r="A143" s="31" t="s">
        <v>37</v>
      </c>
      <c r="B143" s="31">
        <v>2785812</v>
      </c>
      <c r="C143" s="31" t="s">
        <v>45</v>
      </c>
      <c r="D143" s="31" t="s">
        <v>38</v>
      </c>
      <c r="E143" s="32">
        <v>43697</v>
      </c>
      <c r="F143" s="31" t="s">
        <v>61</v>
      </c>
      <c r="G143" s="31" t="s">
        <v>174</v>
      </c>
      <c r="H143" s="31" t="s">
        <v>46</v>
      </c>
      <c r="M143" s="31" t="s">
        <v>175</v>
      </c>
      <c r="N143" s="31">
        <v>128</v>
      </c>
      <c r="O143" s="31">
        <v>71012</v>
      </c>
      <c r="P143" s="31">
        <v>30010</v>
      </c>
      <c r="Q143" s="31">
        <v>5712</v>
      </c>
      <c r="R143" s="31">
        <v>7100000</v>
      </c>
      <c r="S143" s="31">
        <v>-735.13</v>
      </c>
      <c r="T143" s="31">
        <v>-735.13</v>
      </c>
    </row>
    <row r="144" spans="1:24" s="31" customFormat="1" x14ac:dyDescent="0.3">
      <c r="A144" s="31" t="s">
        <v>37</v>
      </c>
      <c r="B144" s="31">
        <v>2785812</v>
      </c>
      <c r="C144" s="31" t="s">
        <v>45</v>
      </c>
      <c r="D144" s="31" t="s">
        <v>38</v>
      </c>
      <c r="E144" s="32">
        <v>43697</v>
      </c>
      <c r="F144" s="31" t="s">
        <v>61</v>
      </c>
      <c r="G144" s="31" t="s">
        <v>174</v>
      </c>
      <c r="H144" s="31" t="s">
        <v>46</v>
      </c>
      <c r="M144" s="31" t="s">
        <v>176</v>
      </c>
      <c r="N144" s="31">
        <v>128</v>
      </c>
      <c r="O144" s="31">
        <v>71012</v>
      </c>
      <c r="P144" s="31">
        <v>30010</v>
      </c>
      <c r="Q144" s="31">
        <v>5712</v>
      </c>
      <c r="R144" s="31">
        <v>7100000</v>
      </c>
      <c r="S144" s="31">
        <v>19.95</v>
      </c>
      <c r="T144" s="31">
        <v>19.95</v>
      </c>
    </row>
    <row r="145" spans="1:24" s="31" customFormat="1" x14ac:dyDescent="0.3">
      <c r="A145" s="31" t="s">
        <v>37</v>
      </c>
      <c r="B145" s="31">
        <v>2785812</v>
      </c>
      <c r="C145" s="31" t="s">
        <v>45</v>
      </c>
      <c r="D145" s="31" t="s">
        <v>38</v>
      </c>
      <c r="E145" s="32">
        <v>43697</v>
      </c>
      <c r="F145" s="31" t="s">
        <v>61</v>
      </c>
      <c r="G145" s="31" t="s">
        <v>174</v>
      </c>
      <c r="H145" s="31" t="s">
        <v>46</v>
      </c>
      <c r="M145" s="31" t="s">
        <v>176</v>
      </c>
      <c r="N145" s="31">
        <v>128</v>
      </c>
      <c r="O145" s="31">
        <v>71012</v>
      </c>
      <c r="P145" s="31">
        <v>30010</v>
      </c>
      <c r="Q145" s="31">
        <v>5712</v>
      </c>
      <c r="R145" s="31">
        <v>7100000</v>
      </c>
      <c r="S145" s="31">
        <v>19.95</v>
      </c>
      <c r="T145" s="31">
        <v>19.95</v>
      </c>
    </row>
    <row r="146" spans="1:24" s="31" customFormat="1" x14ac:dyDescent="0.3">
      <c r="A146" s="31" t="s">
        <v>37</v>
      </c>
      <c r="B146" s="31">
        <v>2785812</v>
      </c>
      <c r="C146" s="31" t="s">
        <v>45</v>
      </c>
      <c r="D146" s="31" t="s">
        <v>38</v>
      </c>
      <c r="E146" s="32">
        <v>43697</v>
      </c>
      <c r="F146" s="31" t="s">
        <v>61</v>
      </c>
      <c r="G146" s="31" t="s">
        <v>174</v>
      </c>
      <c r="H146" s="31" t="s">
        <v>46</v>
      </c>
      <c r="M146" s="31" t="s">
        <v>177</v>
      </c>
      <c r="N146" s="31">
        <v>128</v>
      </c>
      <c r="O146" s="31">
        <v>71012</v>
      </c>
      <c r="P146" s="31">
        <v>30010</v>
      </c>
      <c r="Q146" s="31">
        <v>5712</v>
      </c>
      <c r="R146" s="31">
        <v>7100000</v>
      </c>
      <c r="S146" s="31">
        <v>370.37</v>
      </c>
      <c r="T146" s="31">
        <v>370.37</v>
      </c>
    </row>
    <row r="147" spans="1:24" s="31" customFormat="1" x14ac:dyDescent="0.3">
      <c r="A147" s="31" t="s">
        <v>37</v>
      </c>
      <c r="B147" s="31">
        <v>2785812</v>
      </c>
      <c r="C147" s="31" t="s">
        <v>45</v>
      </c>
      <c r="D147" s="31" t="s">
        <v>38</v>
      </c>
      <c r="E147" s="32">
        <v>43697</v>
      </c>
      <c r="F147" s="31" t="s">
        <v>61</v>
      </c>
      <c r="G147" s="31" t="s">
        <v>174</v>
      </c>
      <c r="H147" s="31" t="s">
        <v>46</v>
      </c>
      <c r="M147" s="31" t="s">
        <v>178</v>
      </c>
      <c r="N147" s="31">
        <v>128</v>
      </c>
      <c r="O147" s="31">
        <v>71012</v>
      </c>
      <c r="P147" s="31">
        <v>30010</v>
      </c>
      <c r="Q147" s="31">
        <v>5712</v>
      </c>
      <c r="R147" s="31">
        <v>7100000</v>
      </c>
      <c r="S147" s="31">
        <v>735.13</v>
      </c>
      <c r="T147" s="31">
        <v>735.13</v>
      </c>
    </row>
    <row r="148" spans="1:24" s="31" customFormat="1" x14ac:dyDescent="0.3">
      <c r="A148" s="31" t="s">
        <v>37</v>
      </c>
      <c r="B148" s="31">
        <v>2785812</v>
      </c>
      <c r="C148" s="31" t="s">
        <v>45</v>
      </c>
      <c r="D148" s="31" t="s">
        <v>38</v>
      </c>
      <c r="E148" s="32">
        <v>43697</v>
      </c>
      <c r="F148" s="31" t="s">
        <v>47</v>
      </c>
      <c r="G148" s="31" t="s">
        <v>179</v>
      </c>
      <c r="H148" s="31" t="s">
        <v>46</v>
      </c>
      <c r="I148" s="33">
        <v>43675</v>
      </c>
      <c r="J148" s="31" t="s">
        <v>50</v>
      </c>
      <c r="K148" s="31" t="s">
        <v>180</v>
      </c>
      <c r="M148" s="31" t="s">
        <v>181</v>
      </c>
      <c r="N148" s="31">
        <v>128</v>
      </c>
      <c r="O148" s="31">
        <v>71012</v>
      </c>
      <c r="P148" s="31">
        <v>30010</v>
      </c>
      <c r="Q148" s="31">
        <v>5718</v>
      </c>
      <c r="R148" s="31">
        <v>7100000</v>
      </c>
      <c r="S148" s="31">
        <v>21.67</v>
      </c>
      <c r="W148" s="31">
        <v>21.67</v>
      </c>
    </row>
    <row r="149" spans="1:24" s="31" customFormat="1" x14ac:dyDescent="0.3">
      <c r="A149" s="31" t="s">
        <v>37</v>
      </c>
      <c r="B149" s="31">
        <v>2785812</v>
      </c>
      <c r="C149" s="31" t="s">
        <v>45</v>
      </c>
      <c r="D149" s="31" t="s">
        <v>38</v>
      </c>
      <c r="E149" s="32">
        <v>43697</v>
      </c>
      <c r="F149" s="31" t="s">
        <v>47</v>
      </c>
      <c r="G149" s="31" t="s">
        <v>182</v>
      </c>
      <c r="H149" s="31" t="s">
        <v>46</v>
      </c>
      <c r="I149" s="33">
        <v>43680</v>
      </c>
      <c r="J149" s="31" t="s">
        <v>50</v>
      </c>
      <c r="K149" s="31" t="s">
        <v>57</v>
      </c>
      <c r="M149" s="31" t="s">
        <v>183</v>
      </c>
      <c r="N149" s="31">
        <v>128</v>
      </c>
      <c r="O149" s="31">
        <v>71012</v>
      </c>
      <c r="P149" s="31">
        <v>30010</v>
      </c>
      <c r="Q149" s="31">
        <v>5718</v>
      </c>
      <c r="R149" s="31">
        <v>7100000</v>
      </c>
      <c r="S149" s="31">
        <v>21.67</v>
      </c>
      <c r="W149" s="31">
        <v>21.67</v>
      </c>
    </row>
    <row r="150" spans="1:24" s="31" customFormat="1" x14ac:dyDescent="0.3">
      <c r="A150" s="31" t="s">
        <v>37</v>
      </c>
      <c r="B150" s="31">
        <v>2785812</v>
      </c>
      <c r="C150" s="31" t="s">
        <v>45</v>
      </c>
      <c r="D150" s="31" t="s">
        <v>38</v>
      </c>
      <c r="E150" s="32">
        <v>43697</v>
      </c>
      <c r="F150" s="31" t="s">
        <v>47</v>
      </c>
      <c r="G150" s="31" t="s">
        <v>182</v>
      </c>
      <c r="H150" s="31" t="s">
        <v>46</v>
      </c>
      <c r="I150" s="33">
        <v>43679</v>
      </c>
      <c r="J150" s="31" t="s">
        <v>50</v>
      </c>
      <c r="K150" s="31" t="s">
        <v>57</v>
      </c>
      <c r="M150" s="31" t="s">
        <v>184</v>
      </c>
      <c r="N150" s="31">
        <v>128</v>
      </c>
      <c r="O150" s="31">
        <v>71012</v>
      </c>
      <c r="P150" s="31">
        <v>30010</v>
      </c>
      <c r="Q150" s="31">
        <v>5718</v>
      </c>
      <c r="R150" s="31">
        <v>7100000</v>
      </c>
      <c r="S150" s="31">
        <v>21.67</v>
      </c>
      <c r="W150" s="31">
        <v>21.67</v>
      </c>
    </row>
    <row r="151" spans="1:24" s="31" customFormat="1" x14ac:dyDescent="0.3">
      <c r="A151" s="31" t="s">
        <v>37</v>
      </c>
      <c r="B151" s="31">
        <v>2785812</v>
      </c>
      <c r="C151" s="31" t="s">
        <v>45</v>
      </c>
      <c r="D151" s="31" t="s">
        <v>38</v>
      </c>
      <c r="E151" s="32">
        <v>43697</v>
      </c>
      <c r="F151" s="31" t="s">
        <v>47</v>
      </c>
      <c r="G151" s="31" t="s">
        <v>179</v>
      </c>
      <c r="H151" s="31" t="s">
        <v>46</v>
      </c>
      <c r="I151" s="33">
        <v>43676</v>
      </c>
      <c r="J151" s="31" t="s">
        <v>185</v>
      </c>
      <c r="K151" s="31" t="s">
        <v>180</v>
      </c>
      <c r="M151" s="31" t="s">
        <v>186</v>
      </c>
      <c r="N151" s="31">
        <v>128</v>
      </c>
      <c r="O151" s="31">
        <v>71012</v>
      </c>
      <c r="P151" s="31">
        <v>30010</v>
      </c>
      <c r="Q151" s="31">
        <v>5718</v>
      </c>
      <c r="R151" s="31">
        <v>7100000</v>
      </c>
      <c r="S151" s="31">
        <v>30.22</v>
      </c>
      <c r="W151" s="31">
        <v>30.22</v>
      </c>
    </row>
    <row r="152" spans="1:24" s="31" customFormat="1" x14ac:dyDescent="0.3">
      <c r="A152" s="31" t="s">
        <v>37</v>
      </c>
      <c r="B152" s="31">
        <v>2785812</v>
      </c>
      <c r="C152" s="31" t="s">
        <v>45</v>
      </c>
      <c r="D152" s="31" t="s">
        <v>38</v>
      </c>
      <c r="E152" s="32">
        <v>43697</v>
      </c>
      <c r="F152" s="31" t="s">
        <v>47</v>
      </c>
      <c r="G152" s="31" t="s">
        <v>179</v>
      </c>
      <c r="H152" s="31" t="s">
        <v>46</v>
      </c>
      <c r="I152" s="33">
        <v>43676</v>
      </c>
      <c r="J152" s="31" t="s">
        <v>50</v>
      </c>
      <c r="K152" s="31" t="s">
        <v>180</v>
      </c>
      <c r="M152" s="31" t="s">
        <v>187</v>
      </c>
      <c r="N152" s="31">
        <v>128</v>
      </c>
      <c r="O152" s="31">
        <v>71012</v>
      </c>
      <c r="P152" s="31">
        <v>30010</v>
      </c>
      <c r="Q152" s="31">
        <v>5718</v>
      </c>
      <c r="R152" s="31">
        <v>7100000</v>
      </c>
      <c r="S152" s="31">
        <v>39.049999999999997</v>
      </c>
      <c r="W152" s="31">
        <v>39.049999999999997</v>
      </c>
    </row>
    <row r="153" spans="1:24" s="31" customFormat="1" x14ac:dyDescent="0.3">
      <c r="A153" s="31" t="s">
        <v>37</v>
      </c>
      <c r="B153" s="31">
        <v>2785812</v>
      </c>
      <c r="C153" s="31" t="s">
        <v>45</v>
      </c>
      <c r="D153" s="31" t="s">
        <v>38</v>
      </c>
      <c r="E153" s="32">
        <v>43697</v>
      </c>
      <c r="F153" s="31" t="s">
        <v>47</v>
      </c>
      <c r="G153" s="31" t="s">
        <v>182</v>
      </c>
      <c r="H153" s="31" t="s">
        <v>46</v>
      </c>
      <c r="I153" s="33">
        <v>43679</v>
      </c>
      <c r="J153" s="31" t="s">
        <v>51</v>
      </c>
      <c r="K153" s="31" t="s">
        <v>57</v>
      </c>
      <c r="L153" s="31" t="s">
        <v>49</v>
      </c>
      <c r="M153" s="31" t="s">
        <v>188</v>
      </c>
      <c r="N153" s="31">
        <v>128</v>
      </c>
      <c r="O153" s="31">
        <v>71012</v>
      </c>
      <c r="P153" s="31">
        <v>30010</v>
      </c>
      <c r="Q153" s="31">
        <v>5718</v>
      </c>
      <c r="R153" s="34">
        <v>7100000</v>
      </c>
      <c r="S153" s="34">
        <v>371.7</v>
      </c>
      <c r="T153" s="34"/>
      <c r="U153" s="34"/>
      <c r="V153" s="34"/>
      <c r="W153" s="34">
        <v>371.7</v>
      </c>
    </row>
    <row r="154" spans="1:24" x14ac:dyDescent="0.3">
      <c r="R154" s="29" t="s">
        <v>34</v>
      </c>
      <c r="S154" s="30">
        <f>SUM(S134:S153)</f>
        <v>2311.4900000000002</v>
      </c>
      <c r="T154" s="30">
        <f t="shared" ref="T154:W154" si="8">SUM(T134:T153)</f>
        <v>1805.5100000000002</v>
      </c>
      <c r="U154" s="30">
        <f t="shared" si="8"/>
        <v>0</v>
      </c>
      <c r="V154" s="30">
        <f t="shared" si="8"/>
        <v>0</v>
      </c>
      <c r="W154" s="30">
        <f t="shared" si="8"/>
        <v>505.98</v>
      </c>
      <c r="X154" s="31" t="b">
        <f>IF(S154=SUM(T154:W154),TRUE,FALSE)</f>
        <v>1</v>
      </c>
    </row>
    <row r="155" spans="1:24" x14ac:dyDescent="0.3">
      <c r="R155" s="29" t="s">
        <v>35</v>
      </c>
      <c r="S155" s="30">
        <f>S130+S154</f>
        <v>17742.71</v>
      </c>
      <c r="T155" s="30">
        <f t="shared" ref="T155:W155" si="9">T130+T154</f>
        <v>4598.1500000000005</v>
      </c>
      <c r="U155" s="30">
        <f t="shared" si="9"/>
        <v>4567.6500000000005</v>
      </c>
      <c r="V155" s="30">
        <f t="shared" si="9"/>
        <v>1880.9899999999998</v>
      </c>
      <c r="W155" s="30">
        <f t="shared" si="9"/>
        <v>6695.92</v>
      </c>
      <c r="X155" s="31"/>
    </row>
    <row r="159" spans="1:24" x14ac:dyDescent="0.3">
      <c r="A159" s="44" t="s">
        <v>37</v>
      </c>
      <c r="B159" s="44">
        <v>2785812</v>
      </c>
      <c r="C159" s="44" t="s">
        <v>45</v>
      </c>
      <c r="D159" s="44" t="s">
        <v>38</v>
      </c>
      <c r="E159" s="45">
        <v>43728</v>
      </c>
      <c r="F159" s="44" t="s">
        <v>61</v>
      </c>
      <c r="G159" s="44" t="s">
        <v>189</v>
      </c>
      <c r="H159" s="44" t="s">
        <v>46</v>
      </c>
      <c r="I159" s="44"/>
      <c r="J159" s="44"/>
      <c r="K159" s="44"/>
      <c r="L159" s="44"/>
      <c r="M159" s="44" t="s">
        <v>190</v>
      </c>
      <c r="N159" s="44">
        <v>128</v>
      </c>
      <c r="O159" s="44">
        <v>71012</v>
      </c>
      <c r="P159" s="44">
        <v>30010</v>
      </c>
      <c r="Q159" s="44">
        <v>5711</v>
      </c>
      <c r="R159" s="44">
        <v>7100000</v>
      </c>
      <c r="S159" s="44">
        <v>151.43</v>
      </c>
      <c r="T159" s="44">
        <v>151.43</v>
      </c>
      <c r="U159" s="44"/>
      <c r="V159" s="44"/>
      <c r="W159" s="44"/>
    </row>
    <row r="160" spans="1:24" x14ac:dyDescent="0.3">
      <c r="A160" s="44" t="s">
        <v>37</v>
      </c>
      <c r="B160" s="44">
        <v>2785812</v>
      </c>
      <c r="C160" s="44" t="s">
        <v>45</v>
      </c>
      <c r="D160" s="44" t="s">
        <v>38</v>
      </c>
      <c r="E160" s="45">
        <v>43728</v>
      </c>
      <c r="F160" s="44" t="s">
        <v>61</v>
      </c>
      <c r="G160" s="44" t="s">
        <v>189</v>
      </c>
      <c r="H160" s="44" t="s">
        <v>46</v>
      </c>
      <c r="I160" s="44"/>
      <c r="J160" s="44"/>
      <c r="K160" s="44"/>
      <c r="L160" s="44"/>
      <c r="M160" s="44" t="s">
        <v>191</v>
      </c>
      <c r="N160" s="44">
        <v>128</v>
      </c>
      <c r="O160" s="44">
        <v>71012</v>
      </c>
      <c r="P160" s="44">
        <v>30010</v>
      </c>
      <c r="Q160" s="44">
        <v>5711</v>
      </c>
      <c r="R160" s="44">
        <v>7100000</v>
      </c>
      <c r="S160" s="44">
        <v>180</v>
      </c>
      <c r="T160" s="44">
        <v>180</v>
      </c>
      <c r="U160" s="44"/>
      <c r="V160" s="44"/>
      <c r="W160" s="44"/>
    </row>
    <row r="161" spans="1:24" x14ac:dyDescent="0.3">
      <c r="A161" s="44" t="s">
        <v>37</v>
      </c>
      <c r="B161" s="44">
        <v>2785812</v>
      </c>
      <c r="C161" s="44" t="s">
        <v>45</v>
      </c>
      <c r="D161" s="44" t="s">
        <v>38</v>
      </c>
      <c r="E161" s="45">
        <v>43728</v>
      </c>
      <c r="F161" s="44" t="s">
        <v>61</v>
      </c>
      <c r="G161" s="44" t="s">
        <v>189</v>
      </c>
      <c r="H161" s="44" t="s">
        <v>46</v>
      </c>
      <c r="I161" s="44"/>
      <c r="J161" s="44"/>
      <c r="K161" s="44"/>
      <c r="L161" s="44"/>
      <c r="M161" s="44" t="s">
        <v>191</v>
      </c>
      <c r="N161" s="44">
        <v>128</v>
      </c>
      <c r="O161" s="44">
        <v>71012</v>
      </c>
      <c r="P161" s="44">
        <v>30010</v>
      </c>
      <c r="Q161" s="44">
        <v>5711</v>
      </c>
      <c r="R161" s="44">
        <v>7100000</v>
      </c>
      <c r="S161" s="44">
        <v>180</v>
      </c>
      <c r="T161" s="44">
        <v>180</v>
      </c>
      <c r="U161" s="44"/>
      <c r="V161" s="44"/>
      <c r="W161" s="44"/>
    </row>
    <row r="162" spans="1:24" x14ac:dyDescent="0.3">
      <c r="A162" s="44" t="s">
        <v>37</v>
      </c>
      <c r="B162" s="44">
        <v>2785812</v>
      </c>
      <c r="C162" s="44" t="s">
        <v>45</v>
      </c>
      <c r="D162" s="44" t="s">
        <v>38</v>
      </c>
      <c r="E162" s="45">
        <v>43728</v>
      </c>
      <c r="F162" s="44" t="s">
        <v>61</v>
      </c>
      <c r="G162" s="44" t="s">
        <v>189</v>
      </c>
      <c r="H162" s="44" t="s">
        <v>46</v>
      </c>
      <c r="I162" s="44"/>
      <c r="J162" s="44"/>
      <c r="K162" s="44"/>
      <c r="L162" s="44"/>
      <c r="M162" s="44" t="s">
        <v>192</v>
      </c>
      <c r="N162" s="44">
        <v>128</v>
      </c>
      <c r="O162" s="44">
        <v>71012</v>
      </c>
      <c r="P162" s="44">
        <v>30010</v>
      </c>
      <c r="Q162" s="44">
        <v>5711</v>
      </c>
      <c r="R162" s="44">
        <v>7100000</v>
      </c>
      <c r="S162" s="44">
        <v>199.05</v>
      </c>
      <c r="T162" s="44">
        <v>199.05</v>
      </c>
      <c r="U162" s="44"/>
      <c r="V162" s="44"/>
      <c r="W162" s="44"/>
    </row>
    <row r="163" spans="1:24" x14ac:dyDescent="0.3">
      <c r="A163" s="44" t="s">
        <v>37</v>
      </c>
      <c r="B163" s="44">
        <v>2785812</v>
      </c>
      <c r="C163" s="44" t="s">
        <v>45</v>
      </c>
      <c r="D163" s="44" t="s">
        <v>38</v>
      </c>
      <c r="E163" s="45">
        <v>43728</v>
      </c>
      <c r="F163" s="44" t="s">
        <v>61</v>
      </c>
      <c r="G163" s="44" t="s">
        <v>189</v>
      </c>
      <c r="H163" s="44" t="s">
        <v>46</v>
      </c>
      <c r="I163" s="44"/>
      <c r="J163" s="44"/>
      <c r="K163" s="44"/>
      <c r="L163" s="44"/>
      <c r="M163" s="44" t="s">
        <v>191</v>
      </c>
      <c r="N163" s="44">
        <v>128</v>
      </c>
      <c r="O163" s="44">
        <v>71012</v>
      </c>
      <c r="P163" s="44">
        <v>30010</v>
      </c>
      <c r="Q163" s="44">
        <v>5711</v>
      </c>
      <c r="R163" s="44">
        <v>7100000</v>
      </c>
      <c r="S163" s="44">
        <v>199.05</v>
      </c>
      <c r="T163" s="44">
        <v>199.05</v>
      </c>
      <c r="U163" s="44"/>
      <c r="V163" s="44"/>
      <c r="W163" s="44"/>
    </row>
    <row r="164" spans="1:24" x14ac:dyDescent="0.3">
      <c r="A164" s="44" t="s">
        <v>37</v>
      </c>
      <c r="B164" s="44">
        <v>2785812</v>
      </c>
      <c r="C164" s="44" t="s">
        <v>45</v>
      </c>
      <c r="D164" s="44" t="s">
        <v>38</v>
      </c>
      <c r="E164" s="45">
        <v>43728</v>
      </c>
      <c r="F164" s="44" t="s">
        <v>61</v>
      </c>
      <c r="G164" s="44" t="s">
        <v>189</v>
      </c>
      <c r="H164" s="44" t="s">
        <v>46</v>
      </c>
      <c r="I164" s="44"/>
      <c r="J164" s="44"/>
      <c r="K164" s="44"/>
      <c r="L164" s="44"/>
      <c r="M164" s="44" t="s">
        <v>193</v>
      </c>
      <c r="N164" s="44">
        <v>128</v>
      </c>
      <c r="O164" s="44">
        <v>71012</v>
      </c>
      <c r="P164" s="44">
        <v>30010</v>
      </c>
      <c r="Q164" s="44">
        <v>5711</v>
      </c>
      <c r="R164" s="44">
        <v>7100000</v>
      </c>
      <c r="S164" s="44">
        <v>199.05</v>
      </c>
      <c r="T164" s="44">
        <v>199.05</v>
      </c>
      <c r="U164" s="44"/>
      <c r="V164" s="44"/>
      <c r="W164" s="44"/>
    </row>
    <row r="165" spans="1:24" x14ac:dyDescent="0.3">
      <c r="A165" s="44" t="s">
        <v>37</v>
      </c>
      <c r="B165" s="44">
        <v>2785812</v>
      </c>
      <c r="C165" s="44" t="s">
        <v>45</v>
      </c>
      <c r="D165" s="44" t="s">
        <v>38</v>
      </c>
      <c r="E165" s="45">
        <v>43728</v>
      </c>
      <c r="F165" s="44" t="s">
        <v>47</v>
      </c>
      <c r="G165" s="44" t="s">
        <v>194</v>
      </c>
      <c r="H165" s="44" t="s">
        <v>46</v>
      </c>
      <c r="I165" s="46">
        <v>43714</v>
      </c>
      <c r="J165" s="44" t="s">
        <v>48</v>
      </c>
      <c r="K165" s="44" t="s">
        <v>57</v>
      </c>
      <c r="L165" s="44" t="s">
        <v>49</v>
      </c>
      <c r="M165" s="44" t="s">
        <v>195</v>
      </c>
      <c r="N165" s="44">
        <v>128</v>
      </c>
      <c r="O165" s="44">
        <v>71012</v>
      </c>
      <c r="P165" s="44">
        <v>30010</v>
      </c>
      <c r="Q165" s="44">
        <v>5718</v>
      </c>
      <c r="R165" s="44">
        <v>7100000</v>
      </c>
      <c r="S165" s="44">
        <v>21.15</v>
      </c>
      <c r="T165" s="44"/>
      <c r="U165" s="44"/>
      <c r="V165" s="44"/>
      <c r="W165" s="44">
        <v>21.15</v>
      </c>
    </row>
    <row r="166" spans="1:24" x14ac:dyDescent="0.3">
      <c r="A166" s="44" t="s">
        <v>37</v>
      </c>
      <c r="B166" s="44">
        <v>2785812</v>
      </c>
      <c r="C166" s="44" t="s">
        <v>45</v>
      </c>
      <c r="D166" s="44" t="s">
        <v>38</v>
      </c>
      <c r="E166" s="45">
        <v>43728</v>
      </c>
      <c r="F166" s="44" t="s">
        <v>47</v>
      </c>
      <c r="G166" s="44" t="s">
        <v>194</v>
      </c>
      <c r="H166" s="44" t="s">
        <v>46</v>
      </c>
      <c r="I166" s="46">
        <v>43713</v>
      </c>
      <c r="J166" s="44" t="s">
        <v>48</v>
      </c>
      <c r="K166" s="44" t="s">
        <v>57</v>
      </c>
      <c r="L166" s="44" t="s">
        <v>49</v>
      </c>
      <c r="M166" s="44" t="s">
        <v>196</v>
      </c>
      <c r="N166" s="44">
        <v>128</v>
      </c>
      <c r="O166" s="44">
        <v>71012</v>
      </c>
      <c r="P166" s="44">
        <v>30010</v>
      </c>
      <c r="Q166" s="44">
        <v>5718</v>
      </c>
      <c r="R166" s="44">
        <v>7100000</v>
      </c>
      <c r="S166" s="44">
        <v>25.96</v>
      </c>
      <c r="T166" s="44"/>
      <c r="U166" s="44"/>
      <c r="V166" s="44"/>
      <c r="W166" s="44">
        <v>25.96</v>
      </c>
    </row>
    <row r="167" spans="1:24" x14ac:dyDescent="0.3">
      <c r="A167" s="44" t="s">
        <v>37</v>
      </c>
      <c r="B167" s="44">
        <v>2785812</v>
      </c>
      <c r="C167" s="44" t="s">
        <v>45</v>
      </c>
      <c r="D167" s="44" t="s">
        <v>38</v>
      </c>
      <c r="E167" s="45">
        <v>43728</v>
      </c>
      <c r="F167" s="44" t="s">
        <v>47</v>
      </c>
      <c r="G167" s="44" t="s">
        <v>197</v>
      </c>
      <c r="H167" s="44" t="s">
        <v>46</v>
      </c>
      <c r="I167" s="46">
        <v>43707</v>
      </c>
      <c r="J167" s="44" t="s">
        <v>48</v>
      </c>
      <c r="K167" s="44" t="s">
        <v>57</v>
      </c>
      <c r="L167" s="44" t="s">
        <v>49</v>
      </c>
      <c r="M167" s="44" t="s">
        <v>198</v>
      </c>
      <c r="N167" s="44">
        <v>128</v>
      </c>
      <c r="O167" s="44">
        <v>71012</v>
      </c>
      <c r="P167" s="44">
        <v>30010</v>
      </c>
      <c r="Q167" s="44">
        <v>5718</v>
      </c>
      <c r="R167" s="44">
        <v>7100000</v>
      </c>
      <c r="S167" s="44">
        <v>66.349999999999994</v>
      </c>
      <c r="T167" s="44"/>
      <c r="U167" s="44"/>
      <c r="V167" s="44"/>
      <c r="W167" s="44">
        <v>66.349999999999994</v>
      </c>
    </row>
    <row r="168" spans="1:24" x14ac:dyDescent="0.3">
      <c r="A168" s="44" t="s">
        <v>37</v>
      </c>
      <c r="B168" s="44">
        <v>2785812</v>
      </c>
      <c r="C168" s="44" t="s">
        <v>45</v>
      </c>
      <c r="D168" s="44" t="s">
        <v>38</v>
      </c>
      <c r="E168" s="45">
        <v>43728</v>
      </c>
      <c r="F168" s="44" t="s">
        <v>47</v>
      </c>
      <c r="G168" s="44" t="s">
        <v>197</v>
      </c>
      <c r="H168" s="44" t="s">
        <v>46</v>
      </c>
      <c r="I168" s="46">
        <v>43707</v>
      </c>
      <c r="J168" s="44" t="s">
        <v>51</v>
      </c>
      <c r="K168" s="44" t="s">
        <v>57</v>
      </c>
      <c r="L168" s="44" t="s">
        <v>49</v>
      </c>
      <c r="M168" s="44" t="s">
        <v>199</v>
      </c>
      <c r="N168" s="44">
        <v>128</v>
      </c>
      <c r="O168" s="44">
        <v>71012</v>
      </c>
      <c r="P168" s="44">
        <v>30010</v>
      </c>
      <c r="Q168" s="44">
        <v>5718</v>
      </c>
      <c r="R168" s="44">
        <v>7100000</v>
      </c>
      <c r="S168" s="44">
        <v>337.82</v>
      </c>
      <c r="T168" s="44"/>
      <c r="U168" s="44"/>
      <c r="V168" s="44"/>
      <c r="W168" s="44">
        <v>337.82</v>
      </c>
    </row>
    <row r="169" spans="1:24" x14ac:dyDescent="0.3">
      <c r="A169" s="44" t="s">
        <v>37</v>
      </c>
      <c r="B169" s="44">
        <v>2785812</v>
      </c>
      <c r="C169" s="44" t="s">
        <v>45</v>
      </c>
      <c r="D169" s="44" t="s">
        <v>38</v>
      </c>
      <c r="E169" s="45">
        <v>43728</v>
      </c>
      <c r="F169" s="44" t="s">
        <v>47</v>
      </c>
      <c r="G169" s="44" t="s">
        <v>194</v>
      </c>
      <c r="H169" s="44" t="s">
        <v>46</v>
      </c>
      <c r="I169" s="46">
        <v>43713</v>
      </c>
      <c r="J169" s="44" t="s">
        <v>51</v>
      </c>
      <c r="K169" s="44" t="s">
        <v>57</v>
      </c>
      <c r="L169" s="44" t="s">
        <v>49</v>
      </c>
      <c r="M169" s="44" t="s">
        <v>200</v>
      </c>
      <c r="N169" s="44">
        <v>128</v>
      </c>
      <c r="O169" s="44">
        <v>71012</v>
      </c>
      <c r="P169" s="44">
        <v>30010</v>
      </c>
      <c r="Q169" s="44">
        <v>5718</v>
      </c>
      <c r="R169" s="34">
        <v>7100000</v>
      </c>
      <c r="S169" s="34">
        <v>349.12</v>
      </c>
      <c r="T169" s="34"/>
      <c r="U169" s="34"/>
      <c r="V169" s="34"/>
      <c r="W169" s="34">
        <v>349.12</v>
      </c>
      <c r="X169" s="34"/>
    </row>
    <row r="170" spans="1:24" x14ac:dyDescent="0.3">
      <c r="R170" s="29" t="s">
        <v>34</v>
      </c>
      <c r="S170" s="30">
        <f>SUM(S159:S169)</f>
        <v>1908.98</v>
      </c>
      <c r="T170" s="30">
        <f t="shared" ref="T170:W170" si="10">SUM(T159:T169)</f>
        <v>1108.58</v>
      </c>
      <c r="U170" s="30">
        <f t="shared" si="10"/>
        <v>0</v>
      </c>
      <c r="V170" s="30">
        <f t="shared" si="10"/>
        <v>0</v>
      </c>
      <c r="W170" s="30">
        <f t="shared" si="10"/>
        <v>800.4</v>
      </c>
      <c r="X170" s="44" t="b">
        <f>IF(S170=SUM(T170:W170),TRUE,FALSE)</f>
        <v>1</v>
      </c>
    </row>
    <row r="171" spans="1:24" x14ac:dyDescent="0.3">
      <c r="R171" s="29" t="s">
        <v>35</v>
      </c>
      <c r="S171" s="30">
        <f>S155+S170</f>
        <v>19651.689999999999</v>
      </c>
      <c r="T171" s="30">
        <f t="shared" ref="T171:W171" si="11">T155+T170</f>
        <v>5706.7300000000005</v>
      </c>
      <c r="U171" s="30">
        <f t="shared" si="11"/>
        <v>4567.6500000000005</v>
      </c>
      <c r="V171" s="30">
        <f t="shared" si="11"/>
        <v>1880.9899999999998</v>
      </c>
      <c r="W171" s="30">
        <f t="shared" si="11"/>
        <v>7496.32</v>
      </c>
      <c r="X171" s="44"/>
    </row>
    <row r="174" spans="1:24" x14ac:dyDescent="0.3">
      <c r="A174" s="47" t="s">
        <v>37</v>
      </c>
      <c r="B174" s="47">
        <v>2785812</v>
      </c>
      <c r="C174" s="47" t="s">
        <v>45</v>
      </c>
      <c r="D174" s="47" t="s">
        <v>38</v>
      </c>
      <c r="E174" s="48">
        <v>43758</v>
      </c>
      <c r="F174" s="47" t="s">
        <v>61</v>
      </c>
      <c r="G174" s="47" t="s">
        <v>201</v>
      </c>
      <c r="H174" s="47" t="s">
        <v>46</v>
      </c>
      <c r="I174" s="47"/>
      <c r="J174" s="47"/>
      <c r="K174" s="47"/>
      <c r="L174" s="47"/>
      <c r="M174" s="47" t="s">
        <v>202</v>
      </c>
      <c r="N174" s="47">
        <v>128</v>
      </c>
      <c r="O174" s="47">
        <v>71012</v>
      </c>
      <c r="P174" s="47">
        <v>30010</v>
      </c>
      <c r="Q174" s="47">
        <v>5711</v>
      </c>
      <c r="R174" s="47">
        <v>7100000</v>
      </c>
      <c r="S174" s="47">
        <v>-199.05</v>
      </c>
      <c r="T174" s="47">
        <v>-199.05</v>
      </c>
      <c r="U174" s="47"/>
      <c r="V174" s="47"/>
      <c r="W174" s="47"/>
    </row>
    <row r="175" spans="1:24" x14ac:dyDescent="0.3">
      <c r="A175" s="47" t="s">
        <v>37</v>
      </c>
      <c r="B175" s="47">
        <v>2785812</v>
      </c>
      <c r="C175" s="47" t="s">
        <v>45</v>
      </c>
      <c r="D175" s="47" t="s">
        <v>38</v>
      </c>
      <c r="E175" s="48">
        <v>43758</v>
      </c>
      <c r="F175" s="47" t="s">
        <v>61</v>
      </c>
      <c r="G175" s="47" t="s">
        <v>201</v>
      </c>
      <c r="H175" s="47" t="s">
        <v>46</v>
      </c>
      <c r="I175" s="47"/>
      <c r="J175" s="47"/>
      <c r="K175" s="47"/>
      <c r="L175" s="47"/>
      <c r="M175" s="47" t="s">
        <v>203</v>
      </c>
      <c r="N175" s="47">
        <v>128</v>
      </c>
      <c r="O175" s="47">
        <v>71012</v>
      </c>
      <c r="P175" s="47">
        <v>30010</v>
      </c>
      <c r="Q175" s="47">
        <v>5711</v>
      </c>
      <c r="R175" s="47">
        <v>7100000</v>
      </c>
      <c r="S175" s="47">
        <v>180</v>
      </c>
      <c r="T175" s="47">
        <v>180</v>
      </c>
      <c r="U175" s="47"/>
      <c r="V175" s="47"/>
      <c r="W175" s="47"/>
    </row>
    <row r="176" spans="1:24" x14ac:dyDescent="0.3">
      <c r="A176" s="47" t="s">
        <v>37</v>
      </c>
      <c r="B176" s="47">
        <v>2785812</v>
      </c>
      <c r="C176" s="47" t="s">
        <v>45</v>
      </c>
      <c r="D176" s="47" t="s">
        <v>38</v>
      </c>
      <c r="E176" s="48">
        <v>43758</v>
      </c>
      <c r="F176" s="47" t="s">
        <v>61</v>
      </c>
      <c r="G176" s="47" t="s">
        <v>201</v>
      </c>
      <c r="H176" s="47" t="s">
        <v>46</v>
      </c>
      <c r="I176" s="47"/>
      <c r="J176" s="47"/>
      <c r="K176" s="47"/>
      <c r="L176" s="47"/>
      <c r="M176" s="47" t="s">
        <v>204</v>
      </c>
      <c r="N176" s="47">
        <v>128</v>
      </c>
      <c r="O176" s="47">
        <v>71012</v>
      </c>
      <c r="P176" s="47">
        <v>30010</v>
      </c>
      <c r="Q176" s="47">
        <v>5711</v>
      </c>
      <c r="R176" s="47">
        <v>7100000</v>
      </c>
      <c r="S176" s="47">
        <v>199.05</v>
      </c>
      <c r="T176" s="47">
        <v>199.05</v>
      </c>
      <c r="U176" s="47"/>
      <c r="V176" s="47"/>
      <c r="W176" s="47"/>
    </row>
    <row r="177" spans="1:23" x14ac:dyDescent="0.3">
      <c r="A177" s="47" t="s">
        <v>37</v>
      </c>
      <c r="B177" s="47">
        <v>2785812</v>
      </c>
      <c r="C177" s="47" t="s">
        <v>45</v>
      </c>
      <c r="D177" s="47" t="s">
        <v>38</v>
      </c>
      <c r="E177" s="48">
        <v>43758</v>
      </c>
      <c r="F177" s="47" t="s">
        <v>61</v>
      </c>
      <c r="G177" s="47" t="s">
        <v>201</v>
      </c>
      <c r="H177" s="47" t="s">
        <v>46</v>
      </c>
      <c r="I177" s="47"/>
      <c r="J177" s="47"/>
      <c r="K177" s="47"/>
      <c r="L177" s="47"/>
      <c r="M177" s="47" t="s">
        <v>205</v>
      </c>
      <c r="N177" s="47">
        <v>128</v>
      </c>
      <c r="O177" s="47">
        <v>71012</v>
      </c>
      <c r="P177" s="47">
        <v>30010</v>
      </c>
      <c r="Q177" s="47">
        <v>5711</v>
      </c>
      <c r="R177" s="47">
        <v>7100000</v>
      </c>
      <c r="S177" s="47">
        <v>199.05</v>
      </c>
      <c r="T177" s="47">
        <v>199.05</v>
      </c>
      <c r="U177" s="47"/>
      <c r="V177" s="47"/>
      <c r="W177" s="47"/>
    </row>
    <row r="178" spans="1:23" x14ac:dyDescent="0.3">
      <c r="A178" s="47" t="s">
        <v>37</v>
      </c>
      <c r="B178" s="47">
        <v>2785812</v>
      </c>
      <c r="C178" s="47" t="s">
        <v>45</v>
      </c>
      <c r="D178" s="47" t="s">
        <v>38</v>
      </c>
      <c r="E178" s="48">
        <v>43758</v>
      </c>
      <c r="F178" s="47" t="s">
        <v>61</v>
      </c>
      <c r="G178" s="47" t="s">
        <v>201</v>
      </c>
      <c r="H178" s="47" t="s">
        <v>46</v>
      </c>
      <c r="I178" s="47"/>
      <c r="J178" s="47"/>
      <c r="K178" s="47"/>
      <c r="L178" s="47"/>
      <c r="M178" s="47" t="s">
        <v>206</v>
      </c>
      <c r="N178" s="47">
        <v>128</v>
      </c>
      <c r="O178" s="47">
        <v>71012</v>
      </c>
      <c r="P178" s="47">
        <v>30010</v>
      </c>
      <c r="Q178" s="47">
        <v>5711</v>
      </c>
      <c r="R178" s="47">
        <v>7100000</v>
      </c>
      <c r="S178" s="47">
        <v>199.05</v>
      </c>
      <c r="T178" s="47">
        <v>199.05</v>
      </c>
      <c r="U178" s="47"/>
      <c r="V178" s="47"/>
      <c r="W178" s="47"/>
    </row>
    <row r="179" spans="1:23" x14ac:dyDescent="0.3">
      <c r="A179" s="47" t="s">
        <v>37</v>
      </c>
      <c r="B179" s="47">
        <v>2785812</v>
      </c>
      <c r="C179" s="47" t="s">
        <v>45</v>
      </c>
      <c r="D179" s="47" t="s">
        <v>38</v>
      </c>
      <c r="E179" s="48">
        <v>43758</v>
      </c>
      <c r="F179" s="47" t="s">
        <v>61</v>
      </c>
      <c r="G179" s="47" t="s">
        <v>201</v>
      </c>
      <c r="H179" s="47" t="s">
        <v>46</v>
      </c>
      <c r="I179" s="47"/>
      <c r="J179" s="47"/>
      <c r="K179" s="47"/>
      <c r="L179" s="47"/>
      <c r="M179" s="47" t="s">
        <v>207</v>
      </c>
      <c r="N179" s="47">
        <v>128</v>
      </c>
      <c r="O179" s="47">
        <v>71012</v>
      </c>
      <c r="P179" s="47">
        <v>30010</v>
      </c>
      <c r="Q179" s="47">
        <v>5711</v>
      </c>
      <c r="R179" s="47">
        <v>7100000</v>
      </c>
      <c r="S179" s="47">
        <v>204.76</v>
      </c>
      <c r="T179" s="47">
        <v>204.76</v>
      </c>
      <c r="U179" s="47"/>
      <c r="V179" s="47"/>
      <c r="W179" s="47"/>
    </row>
    <row r="180" spans="1:23" x14ac:dyDescent="0.3">
      <c r="A180" s="47" t="s">
        <v>37</v>
      </c>
      <c r="B180" s="47">
        <v>2785812</v>
      </c>
      <c r="C180" s="47" t="s">
        <v>45</v>
      </c>
      <c r="D180" s="47" t="s">
        <v>38</v>
      </c>
      <c r="E180" s="48">
        <v>43758</v>
      </c>
      <c r="F180" s="47" t="s">
        <v>61</v>
      </c>
      <c r="G180" s="47" t="s">
        <v>201</v>
      </c>
      <c r="H180" s="47" t="s">
        <v>46</v>
      </c>
      <c r="I180" s="47"/>
      <c r="J180" s="47"/>
      <c r="K180" s="47"/>
      <c r="L180" s="47"/>
      <c r="M180" s="47" t="s">
        <v>203</v>
      </c>
      <c r="N180" s="47">
        <v>128</v>
      </c>
      <c r="O180" s="47">
        <v>71012</v>
      </c>
      <c r="P180" s="47">
        <v>30010</v>
      </c>
      <c r="Q180" s="47">
        <v>5711</v>
      </c>
      <c r="R180" s="47">
        <v>7100000</v>
      </c>
      <c r="S180" s="47">
        <v>204.76</v>
      </c>
      <c r="T180" s="47">
        <v>204.76</v>
      </c>
      <c r="U180" s="47"/>
      <c r="V180" s="47"/>
      <c r="W180" s="47"/>
    </row>
    <row r="181" spans="1:23" x14ac:dyDescent="0.3">
      <c r="A181" s="47" t="s">
        <v>37</v>
      </c>
      <c r="B181" s="47">
        <v>2785812</v>
      </c>
      <c r="C181" s="47" t="s">
        <v>45</v>
      </c>
      <c r="D181" s="47" t="s">
        <v>38</v>
      </c>
      <c r="E181" s="48">
        <v>43758</v>
      </c>
      <c r="F181" s="47" t="s">
        <v>61</v>
      </c>
      <c r="G181" s="47" t="s">
        <v>201</v>
      </c>
      <c r="H181" s="47" t="s">
        <v>46</v>
      </c>
      <c r="I181" s="47"/>
      <c r="J181" s="47"/>
      <c r="K181" s="47"/>
      <c r="L181" s="47"/>
      <c r="M181" s="47" t="s">
        <v>206</v>
      </c>
      <c r="N181" s="47">
        <v>128</v>
      </c>
      <c r="O181" s="47">
        <v>71012</v>
      </c>
      <c r="P181" s="47">
        <v>30010</v>
      </c>
      <c r="Q181" s="47">
        <v>5711</v>
      </c>
      <c r="R181" s="47">
        <v>7100000</v>
      </c>
      <c r="S181" s="47">
        <v>204.76</v>
      </c>
      <c r="T181" s="47">
        <v>204.76</v>
      </c>
      <c r="U181" s="47"/>
      <c r="V181" s="47"/>
      <c r="W181" s="47"/>
    </row>
    <row r="182" spans="1:23" x14ac:dyDescent="0.3">
      <c r="A182" s="47" t="s">
        <v>37</v>
      </c>
      <c r="B182" s="47">
        <v>2785812</v>
      </c>
      <c r="C182" s="47" t="s">
        <v>45</v>
      </c>
      <c r="D182" s="47" t="s">
        <v>38</v>
      </c>
      <c r="E182" s="48">
        <v>43758</v>
      </c>
      <c r="F182" s="47" t="s">
        <v>61</v>
      </c>
      <c r="G182" s="47" t="s">
        <v>201</v>
      </c>
      <c r="H182" s="47" t="s">
        <v>46</v>
      </c>
      <c r="I182" s="47"/>
      <c r="J182" s="47"/>
      <c r="K182" s="47"/>
      <c r="L182" s="47"/>
      <c r="M182" s="47" t="s">
        <v>206</v>
      </c>
      <c r="N182" s="47">
        <v>128</v>
      </c>
      <c r="O182" s="47">
        <v>71012</v>
      </c>
      <c r="P182" s="47">
        <v>30010</v>
      </c>
      <c r="Q182" s="47">
        <v>5711</v>
      </c>
      <c r="R182" s="47">
        <v>7100000</v>
      </c>
      <c r="S182" s="47">
        <v>215</v>
      </c>
      <c r="T182" s="47">
        <v>215</v>
      </c>
      <c r="U182" s="47"/>
      <c r="V182" s="47"/>
      <c r="W182" s="47"/>
    </row>
    <row r="183" spans="1:23" x14ac:dyDescent="0.3">
      <c r="A183" s="47" t="s">
        <v>37</v>
      </c>
      <c r="B183" s="47">
        <v>2785812</v>
      </c>
      <c r="C183" s="47" t="s">
        <v>45</v>
      </c>
      <c r="D183" s="47" t="s">
        <v>38</v>
      </c>
      <c r="E183" s="48">
        <v>43758</v>
      </c>
      <c r="F183" s="47" t="s">
        <v>47</v>
      </c>
      <c r="G183" s="47" t="s">
        <v>208</v>
      </c>
      <c r="H183" s="47" t="s">
        <v>46</v>
      </c>
      <c r="I183" s="49">
        <v>43730</v>
      </c>
      <c r="J183" s="47" t="s">
        <v>51</v>
      </c>
      <c r="K183" s="47" t="s">
        <v>209</v>
      </c>
      <c r="L183" s="47" t="s">
        <v>49</v>
      </c>
      <c r="M183" s="47" t="s">
        <v>210</v>
      </c>
      <c r="N183" s="47">
        <v>128</v>
      </c>
      <c r="O183" s="47">
        <v>71012</v>
      </c>
      <c r="P183" s="47">
        <v>30010</v>
      </c>
      <c r="Q183" s="47">
        <v>5718</v>
      </c>
      <c r="R183" s="47">
        <v>7100000</v>
      </c>
      <c r="S183" s="47">
        <v>0</v>
      </c>
      <c r="T183" s="47"/>
      <c r="U183" s="47"/>
      <c r="V183" s="47"/>
      <c r="W183" s="47">
        <v>0</v>
      </c>
    </row>
    <row r="184" spans="1:23" x14ac:dyDescent="0.3">
      <c r="A184" s="47" t="s">
        <v>37</v>
      </c>
      <c r="B184" s="47">
        <v>2785812</v>
      </c>
      <c r="C184" s="47" t="s">
        <v>45</v>
      </c>
      <c r="D184" s="47" t="s">
        <v>38</v>
      </c>
      <c r="E184" s="48">
        <v>43758</v>
      </c>
      <c r="F184" s="47" t="s">
        <v>47</v>
      </c>
      <c r="G184" s="47" t="s">
        <v>211</v>
      </c>
      <c r="H184" s="47" t="s">
        <v>46</v>
      </c>
      <c r="I184" s="49">
        <v>43719</v>
      </c>
      <c r="J184" s="47" t="s">
        <v>48</v>
      </c>
      <c r="K184" s="47" t="s">
        <v>57</v>
      </c>
      <c r="L184" s="47" t="s">
        <v>49</v>
      </c>
      <c r="M184" s="47" t="s">
        <v>127</v>
      </c>
      <c r="N184" s="47">
        <v>128</v>
      </c>
      <c r="O184" s="47">
        <v>71012</v>
      </c>
      <c r="P184" s="47">
        <v>30010</v>
      </c>
      <c r="Q184" s="47">
        <v>5718</v>
      </c>
      <c r="R184" s="47">
        <v>7100000</v>
      </c>
      <c r="S184" s="47">
        <v>10.58</v>
      </c>
      <c r="T184" s="47"/>
      <c r="U184" s="47"/>
      <c r="V184" s="47"/>
      <c r="W184" s="47">
        <v>10.58</v>
      </c>
    </row>
    <row r="185" spans="1:23" x14ac:dyDescent="0.3">
      <c r="A185" s="47" t="s">
        <v>37</v>
      </c>
      <c r="B185" s="47">
        <v>2785812</v>
      </c>
      <c r="C185" s="47" t="s">
        <v>45</v>
      </c>
      <c r="D185" s="47" t="s">
        <v>38</v>
      </c>
      <c r="E185" s="48">
        <v>43758</v>
      </c>
      <c r="F185" s="47" t="s">
        <v>47</v>
      </c>
      <c r="G185" s="47" t="s">
        <v>212</v>
      </c>
      <c r="H185" s="47" t="s">
        <v>46</v>
      </c>
      <c r="I185" s="49">
        <v>43726</v>
      </c>
      <c r="J185" s="47" t="s">
        <v>48</v>
      </c>
      <c r="K185" s="47" t="s">
        <v>213</v>
      </c>
      <c r="L185" s="47" t="s">
        <v>49</v>
      </c>
      <c r="M185" s="47" t="s">
        <v>214</v>
      </c>
      <c r="N185" s="47">
        <v>128</v>
      </c>
      <c r="O185" s="47">
        <v>71012</v>
      </c>
      <c r="P185" s="47">
        <v>30010</v>
      </c>
      <c r="Q185" s="47">
        <v>5718</v>
      </c>
      <c r="R185" s="47">
        <v>7100000</v>
      </c>
      <c r="S185" s="47">
        <v>19.23</v>
      </c>
      <c r="T185" s="47"/>
      <c r="U185" s="47"/>
      <c r="V185" s="47"/>
      <c r="W185" s="47">
        <v>19.23</v>
      </c>
    </row>
    <row r="186" spans="1:23" x14ac:dyDescent="0.3">
      <c r="A186" s="47" t="s">
        <v>37</v>
      </c>
      <c r="B186" s="47">
        <v>2785812</v>
      </c>
      <c r="C186" s="47" t="s">
        <v>45</v>
      </c>
      <c r="D186" s="47" t="s">
        <v>38</v>
      </c>
      <c r="E186" s="48">
        <v>43758</v>
      </c>
      <c r="F186" s="47" t="s">
        <v>47</v>
      </c>
      <c r="G186" s="47" t="s">
        <v>212</v>
      </c>
      <c r="H186" s="47" t="s">
        <v>46</v>
      </c>
      <c r="I186" s="49">
        <v>43727</v>
      </c>
      <c r="J186" s="47" t="s">
        <v>50</v>
      </c>
      <c r="K186" s="47" t="s">
        <v>213</v>
      </c>
      <c r="L186" s="47"/>
      <c r="M186" s="47" t="s">
        <v>215</v>
      </c>
      <c r="N186" s="47">
        <v>128</v>
      </c>
      <c r="O186" s="47">
        <v>71012</v>
      </c>
      <c r="P186" s="47">
        <v>30010</v>
      </c>
      <c r="Q186" s="47">
        <v>5718</v>
      </c>
      <c r="R186" s="47">
        <v>7100000</v>
      </c>
      <c r="S186" s="47">
        <v>21.67</v>
      </c>
      <c r="T186" s="47"/>
      <c r="U186" s="47"/>
      <c r="V186" s="47"/>
      <c r="W186" s="47">
        <v>21.67</v>
      </c>
    </row>
    <row r="187" spans="1:23" x14ac:dyDescent="0.3">
      <c r="A187" s="47" t="s">
        <v>37</v>
      </c>
      <c r="B187" s="47">
        <v>2785812</v>
      </c>
      <c r="C187" s="47" t="s">
        <v>45</v>
      </c>
      <c r="D187" s="47" t="s">
        <v>38</v>
      </c>
      <c r="E187" s="48">
        <v>43758</v>
      </c>
      <c r="F187" s="47" t="s">
        <v>47</v>
      </c>
      <c r="G187" s="47" t="s">
        <v>208</v>
      </c>
      <c r="H187" s="47" t="s">
        <v>46</v>
      </c>
      <c r="I187" s="49">
        <v>43735</v>
      </c>
      <c r="J187" s="47" t="s">
        <v>50</v>
      </c>
      <c r="K187" s="47" t="s">
        <v>209</v>
      </c>
      <c r="L187" s="47"/>
      <c r="M187" s="47" t="s">
        <v>216</v>
      </c>
      <c r="N187" s="47">
        <v>128</v>
      </c>
      <c r="O187" s="47">
        <v>71012</v>
      </c>
      <c r="P187" s="47">
        <v>30010</v>
      </c>
      <c r="Q187" s="47">
        <v>5718</v>
      </c>
      <c r="R187" s="47">
        <v>7100000</v>
      </c>
      <c r="S187" s="47">
        <v>21.67</v>
      </c>
      <c r="T187" s="47"/>
      <c r="U187" s="47"/>
      <c r="V187" s="47"/>
      <c r="W187" s="47">
        <v>21.67</v>
      </c>
    </row>
    <row r="188" spans="1:23" x14ac:dyDescent="0.3">
      <c r="A188" s="47" t="s">
        <v>37</v>
      </c>
      <c r="B188" s="47">
        <v>2785812</v>
      </c>
      <c r="C188" s="47" t="s">
        <v>45</v>
      </c>
      <c r="D188" s="47" t="s">
        <v>38</v>
      </c>
      <c r="E188" s="48">
        <v>43758</v>
      </c>
      <c r="F188" s="47" t="s">
        <v>47</v>
      </c>
      <c r="G188" s="47" t="s">
        <v>217</v>
      </c>
      <c r="H188" s="47" t="s">
        <v>46</v>
      </c>
      <c r="I188" s="49">
        <v>43754</v>
      </c>
      <c r="J188" s="47" t="s">
        <v>50</v>
      </c>
      <c r="K188" s="47" t="s">
        <v>218</v>
      </c>
      <c r="L188" s="47"/>
      <c r="M188" s="47" t="s">
        <v>219</v>
      </c>
      <c r="N188" s="47">
        <v>128</v>
      </c>
      <c r="O188" s="47">
        <v>71012</v>
      </c>
      <c r="P188" s="47">
        <v>30010</v>
      </c>
      <c r="Q188" s="47">
        <v>5718</v>
      </c>
      <c r="R188" s="47">
        <v>7100000</v>
      </c>
      <c r="S188" s="47">
        <v>29.05</v>
      </c>
      <c r="T188" s="47"/>
      <c r="U188" s="47"/>
      <c r="V188" s="47"/>
      <c r="W188" s="47">
        <v>29.05</v>
      </c>
    </row>
    <row r="189" spans="1:23" x14ac:dyDescent="0.3">
      <c r="A189" s="47" t="s">
        <v>37</v>
      </c>
      <c r="B189" s="47">
        <v>2785812</v>
      </c>
      <c r="C189" s="47" t="s">
        <v>45</v>
      </c>
      <c r="D189" s="47" t="s">
        <v>38</v>
      </c>
      <c r="E189" s="48">
        <v>43758</v>
      </c>
      <c r="F189" s="47" t="s">
        <v>47</v>
      </c>
      <c r="G189" s="47" t="s">
        <v>211</v>
      </c>
      <c r="H189" s="47" t="s">
        <v>46</v>
      </c>
      <c r="I189" s="49">
        <v>43719</v>
      </c>
      <c r="J189" s="47" t="s">
        <v>50</v>
      </c>
      <c r="K189" s="47" t="s">
        <v>57</v>
      </c>
      <c r="L189" s="47"/>
      <c r="M189" s="47" t="s">
        <v>220</v>
      </c>
      <c r="N189" s="47">
        <v>128</v>
      </c>
      <c r="O189" s="47">
        <v>71012</v>
      </c>
      <c r="P189" s="47">
        <v>30010</v>
      </c>
      <c r="Q189" s="47">
        <v>5718</v>
      </c>
      <c r="R189" s="47">
        <v>7100000</v>
      </c>
      <c r="S189" s="47">
        <v>29.05</v>
      </c>
      <c r="T189" s="47"/>
      <c r="U189" s="47"/>
      <c r="V189" s="47"/>
      <c r="W189" s="47">
        <v>29.05</v>
      </c>
    </row>
    <row r="190" spans="1:23" x14ac:dyDescent="0.3">
      <c r="A190" s="47" t="s">
        <v>37</v>
      </c>
      <c r="B190" s="47">
        <v>2785812</v>
      </c>
      <c r="C190" s="47" t="s">
        <v>45</v>
      </c>
      <c r="D190" s="47" t="s">
        <v>38</v>
      </c>
      <c r="E190" s="48">
        <v>43758</v>
      </c>
      <c r="F190" s="47" t="s">
        <v>47</v>
      </c>
      <c r="G190" s="47" t="s">
        <v>208</v>
      </c>
      <c r="H190" s="47" t="s">
        <v>46</v>
      </c>
      <c r="I190" s="49">
        <v>43730</v>
      </c>
      <c r="J190" s="47" t="s">
        <v>48</v>
      </c>
      <c r="K190" s="47" t="s">
        <v>209</v>
      </c>
      <c r="L190" s="47" t="s">
        <v>49</v>
      </c>
      <c r="M190" s="47" t="s">
        <v>221</v>
      </c>
      <c r="N190" s="47">
        <v>128</v>
      </c>
      <c r="O190" s="47">
        <v>71012</v>
      </c>
      <c r="P190" s="47">
        <v>30010</v>
      </c>
      <c r="Q190" s="47">
        <v>5718</v>
      </c>
      <c r="R190" s="47">
        <v>7100000</v>
      </c>
      <c r="S190" s="47">
        <v>29.81</v>
      </c>
      <c r="T190" s="47"/>
      <c r="U190" s="47"/>
      <c r="V190" s="47"/>
      <c r="W190" s="47">
        <v>29.81</v>
      </c>
    </row>
    <row r="191" spans="1:23" x14ac:dyDescent="0.3">
      <c r="A191" s="47" t="s">
        <v>37</v>
      </c>
      <c r="B191" s="47">
        <v>2785812</v>
      </c>
      <c r="C191" s="47" t="s">
        <v>45</v>
      </c>
      <c r="D191" s="47" t="s">
        <v>38</v>
      </c>
      <c r="E191" s="48">
        <v>43758</v>
      </c>
      <c r="F191" s="47" t="s">
        <v>47</v>
      </c>
      <c r="G191" s="47" t="s">
        <v>212</v>
      </c>
      <c r="H191" s="47" t="s">
        <v>46</v>
      </c>
      <c r="I191" s="49">
        <v>43728</v>
      </c>
      <c r="J191" s="47" t="s">
        <v>50</v>
      </c>
      <c r="K191" s="47" t="s">
        <v>213</v>
      </c>
      <c r="L191" s="47"/>
      <c r="M191" s="47" t="s">
        <v>222</v>
      </c>
      <c r="N191" s="47">
        <v>128</v>
      </c>
      <c r="O191" s="47">
        <v>71012</v>
      </c>
      <c r="P191" s="47">
        <v>30010</v>
      </c>
      <c r="Q191" s="47">
        <v>5718</v>
      </c>
      <c r="R191" s="47">
        <v>7100000</v>
      </c>
      <c r="S191" s="47">
        <v>31.67</v>
      </c>
      <c r="T191" s="47"/>
      <c r="U191" s="47"/>
      <c r="V191" s="47"/>
      <c r="W191" s="47">
        <v>31.67</v>
      </c>
    </row>
    <row r="192" spans="1:23" x14ac:dyDescent="0.3">
      <c r="A192" s="47" t="s">
        <v>37</v>
      </c>
      <c r="B192" s="47">
        <v>2785812</v>
      </c>
      <c r="C192" s="47" t="s">
        <v>45</v>
      </c>
      <c r="D192" s="47" t="s">
        <v>38</v>
      </c>
      <c r="E192" s="48">
        <v>43758</v>
      </c>
      <c r="F192" s="47" t="s">
        <v>47</v>
      </c>
      <c r="G192" s="47" t="s">
        <v>208</v>
      </c>
      <c r="H192" s="47" t="s">
        <v>46</v>
      </c>
      <c r="I192" s="49">
        <v>43735</v>
      </c>
      <c r="J192" s="47" t="s">
        <v>48</v>
      </c>
      <c r="K192" s="47" t="s">
        <v>209</v>
      </c>
      <c r="L192" s="47" t="s">
        <v>49</v>
      </c>
      <c r="M192" s="47" t="s">
        <v>223</v>
      </c>
      <c r="N192" s="47">
        <v>128</v>
      </c>
      <c r="O192" s="47">
        <v>71012</v>
      </c>
      <c r="P192" s="47">
        <v>30010</v>
      </c>
      <c r="Q192" s="47">
        <v>5718</v>
      </c>
      <c r="R192" s="47">
        <v>7100000</v>
      </c>
      <c r="S192" s="47">
        <v>41.35</v>
      </c>
      <c r="T192" s="47"/>
      <c r="U192" s="47"/>
      <c r="V192" s="47"/>
      <c r="W192" s="47">
        <v>41.35</v>
      </c>
    </row>
    <row r="193" spans="1:24" x14ac:dyDescent="0.3">
      <c r="A193" s="47" t="s">
        <v>37</v>
      </c>
      <c r="B193" s="47">
        <v>2785812</v>
      </c>
      <c r="C193" s="47" t="s">
        <v>45</v>
      </c>
      <c r="D193" s="47" t="s">
        <v>38</v>
      </c>
      <c r="E193" s="48">
        <v>43758</v>
      </c>
      <c r="F193" s="47" t="s">
        <v>47</v>
      </c>
      <c r="G193" s="47" t="s">
        <v>208</v>
      </c>
      <c r="H193" s="47" t="s">
        <v>46</v>
      </c>
      <c r="I193" s="49">
        <v>43734</v>
      </c>
      <c r="J193" s="47" t="s">
        <v>50</v>
      </c>
      <c r="K193" s="47" t="s">
        <v>209</v>
      </c>
      <c r="L193" s="47"/>
      <c r="M193" s="47" t="s">
        <v>224</v>
      </c>
      <c r="N193" s="47">
        <v>128</v>
      </c>
      <c r="O193" s="47">
        <v>71012</v>
      </c>
      <c r="P193" s="47">
        <v>30010</v>
      </c>
      <c r="Q193" s="47">
        <v>5718</v>
      </c>
      <c r="R193" s="47">
        <v>7100000</v>
      </c>
      <c r="S193" s="47">
        <v>49.05</v>
      </c>
      <c r="T193" s="47"/>
      <c r="U193" s="47"/>
      <c r="V193" s="47"/>
      <c r="W193" s="47">
        <v>49.05</v>
      </c>
    </row>
    <row r="194" spans="1:24" x14ac:dyDescent="0.3">
      <c r="A194" s="47" t="s">
        <v>37</v>
      </c>
      <c r="B194" s="47">
        <v>2785812</v>
      </c>
      <c r="C194" s="47" t="s">
        <v>45</v>
      </c>
      <c r="D194" s="47" t="s">
        <v>38</v>
      </c>
      <c r="E194" s="48">
        <v>43758</v>
      </c>
      <c r="F194" s="47" t="s">
        <v>47</v>
      </c>
      <c r="G194" s="47" t="s">
        <v>208</v>
      </c>
      <c r="H194" s="47" t="s">
        <v>46</v>
      </c>
      <c r="I194" s="49">
        <v>43732</v>
      </c>
      <c r="J194" s="47" t="s">
        <v>50</v>
      </c>
      <c r="K194" s="47" t="s">
        <v>209</v>
      </c>
      <c r="L194" s="47"/>
      <c r="M194" s="47" t="s">
        <v>224</v>
      </c>
      <c r="N194" s="47">
        <v>128</v>
      </c>
      <c r="O194" s="47">
        <v>71012</v>
      </c>
      <c r="P194" s="47">
        <v>30010</v>
      </c>
      <c r="Q194" s="47">
        <v>5718</v>
      </c>
      <c r="R194" s="47">
        <v>7100000</v>
      </c>
      <c r="S194" s="47">
        <v>49.05</v>
      </c>
      <c r="T194" s="47"/>
      <c r="U194" s="47"/>
      <c r="V194" s="47"/>
      <c r="W194" s="47">
        <v>49.05</v>
      </c>
    </row>
    <row r="195" spans="1:24" x14ac:dyDescent="0.3">
      <c r="A195" s="47" t="s">
        <v>37</v>
      </c>
      <c r="B195" s="47">
        <v>2785812</v>
      </c>
      <c r="C195" s="47" t="s">
        <v>45</v>
      </c>
      <c r="D195" s="47" t="s">
        <v>38</v>
      </c>
      <c r="E195" s="48">
        <v>43758</v>
      </c>
      <c r="F195" s="47" t="s">
        <v>47</v>
      </c>
      <c r="G195" s="47" t="s">
        <v>208</v>
      </c>
      <c r="H195" s="47" t="s">
        <v>46</v>
      </c>
      <c r="I195" s="49">
        <v>43733</v>
      </c>
      <c r="J195" s="47" t="s">
        <v>50</v>
      </c>
      <c r="K195" s="47" t="s">
        <v>209</v>
      </c>
      <c r="L195" s="47"/>
      <c r="M195" s="47" t="s">
        <v>224</v>
      </c>
      <c r="N195" s="47">
        <v>128</v>
      </c>
      <c r="O195" s="47">
        <v>71012</v>
      </c>
      <c r="P195" s="47">
        <v>30010</v>
      </c>
      <c r="Q195" s="47">
        <v>5718</v>
      </c>
      <c r="R195" s="47">
        <v>7100000</v>
      </c>
      <c r="S195" s="47">
        <v>49.05</v>
      </c>
      <c r="T195" s="47"/>
      <c r="U195" s="47"/>
      <c r="V195" s="47"/>
      <c r="W195" s="47">
        <v>49.05</v>
      </c>
    </row>
    <row r="196" spans="1:24" x14ac:dyDescent="0.3">
      <c r="A196" s="47" t="s">
        <v>37</v>
      </c>
      <c r="B196" s="47">
        <v>2785812</v>
      </c>
      <c r="C196" s="47" t="s">
        <v>45</v>
      </c>
      <c r="D196" s="47" t="s">
        <v>38</v>
      </c>
      <c r="E196" s="48">
        <v>43758</v>
      </c>
      <c r="F196" s="47" t="s">
        <v>47</v>
      </c>
      <c r="G196" s="47" t="s">
        <v>208</v>
      </c>
      <c r="H196" s="47" t="s">
        <v>46</v>
      </c>
      <c r="I196" s="49">
        <v>43731</v>
      </c>
      <c r="J196" s="47" t="s">
        <v>50</v>
      </c>
      <c r="K196" s="47" t="s">
        <v>209</v>
      </c>
      <c r="L196" s="47"/>
      <c r="M196" s="47" t="s">
        <v>224</v>
      </c>
      <c r="N196" s="47">
        <v>128</v>
      </c>
      <c r="O196" s="47">
        <v>71012</v>
      </c>
      <c r="P196" s="47">
        <v>30010</v>
      </c>
      <c r="Q196" s="47">
        <v>5718</v>
      </c>
      <c r="R196" s="47">
        <v>7100000</v>
      </c>
      <c r="S196" s="47">
        <v>49.05</v>
      </c>
      <c r="T196" s="47"/>
      <c r="U196" s="47"/>
      <c r="V196" s="47"/>
      <c r="W196" s="47">
        <v>49.05</v>
      </c>
    </row>
    <row r="197" spans="1:24" x14ac:dyDescent="0.3">
      <c r="A197" s="47" t="s">
        <v>37</v>
      </c>
      <c r="B197" s="47">
        <v>2785812</v>
      </c>
      <c r="C197" s="47" t="s">
        <v>45</v>
      </c>
      <c r="D197" s="47" t="s">
        <v>38</v>
      </c>
      <c r="E197" s="48">
        <v>43758</v>
      </c>
      <c r="F197" s="47" t="s">
        <v>47</v>
      </c>
      <c r="G197" s="47" t="s">
        <v>212</v>
      </c>
      <c r="H197" s="47" t="s">
        <v>46</v>
      </c>
      <c r="I197" s="49">
        <v>43728</v>
      </c>
      <c r="J197" s="47" t="s">
        <v>48</v>
      </c>
      <c r="K197" s="47" t="s">
        <v>213</v>
      </c>
      <c r="L197" s="47" t="s">
        <v>140</v>
      </c>
      <c r="M197" s="47" t="s">
        <v>225</v>
      </c>
      <c r="N197" s="47">
        <v>128</v>
      </c>
      <c r="O197" s="47">
        <v>71012</v>
      </c>
      <c r="P197" s="47">
        <v>30010</v>
      </c>
      <c r="Q197" s="47">
        <v>5718</v>
      </c>
      <c r="R197" s="47">
        <v>7100000</v>
      </c>
      <c r="S197" s="47">
        <v>81.73</v>
      </c>
      <c r="T197" s="47"/>
      <c r="U197" s="47"/>
      <c r="V197" s="47"/>
      <c r="W197" s="47">
        <v>81.73</v>
      </c>
    </row>
    <row r="198" spans="1:24" x14ac:dyDescent="0.3">
      <c r="A198" s="47" t="s">
        <v>37</v>
      </c>
      <c r="B198" s="47">
        <v>2785812</v>
      </c>
      <c r="C198" s="47" t="s">
        <v>45</v>
      </c>
      <c r="D198" s="47" t="s">
        <v>38</v>
      </c>
      <c r="E198" s="48">
        <v>43758</v>
      </c>
      <c r="F198" s="47" t="s">
        <v>47</v>
      </c>
      <c r="G198" s="47" t="s">
        <v>212</v>
      </c>
      <c r="H198" s="47" t="s">
        <v>46</v>
      </c>
      <c r="I198" s="49">
        <v>43727</v>
      </c>
      <c r="J198" s="47" t="s">
        <v>51</v>
      </c>
      <c r="K198" s="47" t="s">
        <v>213</v>
      </c>
      <c r="L198" s="47" t="s">
        <v>140</v>
      </c>
      <c r="M198" s="47" t="s">
        <v>226</v>
      </c>
      <c r="N198" s="47">
        <v>128</v>
      </c>
      <c r="O198" s="47">
        <v>71012</v>
      </c>
      <c r="P198" s="47">
        <v>30010</v>
      </c>
      <c r="Q198" s="47">
        <v>5718</v>
      </c>
      <c r="R198" s="47">
        <v>7100000</v>
      </c>
      <c r="S198" s="47">
        <v>143.88</v>
      </c>
      <c r="T198" s="47"/>
      <c r="U198" s="47"/>
      <c r="V198" s="47"/>
      <c r="W198" s="47">
        <v>143.88</v>
      </c>
    </row>
    <row r="199" spans="1:24" x14ac:dyDescent="0.3">
      <c r="A199" s="47" t="s">
        <v>37</v>
      </c>
      <c r="B199" s="47">
        <v>2785812</v>
      </c>
      <c r="C199" s="47" t="s">
        <v>45</v>
      </c>
      <c r="D199" s="47" t="s">
        <v>38</v>
      </c>
      <c r="E199" s="48">
        <v>43758</v>
      </c>
      <c r="F199" s="47" t="s">
        <v>47</v>
      </c>
      <c r="G199" s="47" t="s">
        <v>212</v>
      </c>
      <c r="H199" s="47" t="s">
        <v>46</v>
      </c>
      <c r="I199" s="49">
        <v>43726</v>
      </c>
      <c r="J199" s="47" t="s">
        <v>48</v>
      </c>
      <c r="K199" s="47" t="s">
        <v>213</v>
      </c>
      <c r="L199" s="47" t="s">
        <v>103</v>
      </c>
      <c r="M199" s="47" t="s">
        <v>227</v>
      </c>
      <c r="N199" s="47">
        <v>128</v>
      </c>
      <c r="O199" s="47">
        <v>71012</v>
      </c>
      <c r="P199" s="47">
        <v>30010</v>
      </c>
      <c r="Q199" s="47">
        <v>5718</v>
      </c>
      <c r="R199" s="47">
        <v>7100000</v>
      </c>
      <c r="S199" s="47">
        <v>200.96</v>
      </c>
      <c r="T199" s="47"/>
      <c r="U199" s="47"/>
      <c r="V199" s="47"/>
      <c r="W199" s="47">
        <v>200.96</v>
      </c>
    </row>
    <row r="200" spans="1:24" x14ac:dyDescent="0.3">
      <c r="A200" s="47" t="s">
        <v>37</v>
      </c>
      <c r="B200" s="47">
        <v>2785812</v>
      </c>
      <c r="C200" s="47" t="s">
        <v>45</v>
      </c>
      <c r="D200" s="47" t="s">
        <v>38</v>
      </c>
      <c r="E200" s="48">
        <v>43758</v>
      </c>
      <c r="F200" s="47" t="s">
        <v>47</v>
      </c>
      <c r="G200" s="47" t="s">
        <v>217</v>
      </c>
      <c r="H200" s="47" t="s">
        <v>46</v>
      </c>
      <c r="I200" s="49">
        <v>43754</v>
      </c>
      <c r="J200" s="47" t="s">
        <v>51</v>
      </c>
      <c r="K200" s="47" t="s">
        <v>218</v>
      </c>
      <c r="L200" s="47" t="s">
        <v>49</v>
      </c>
      <c r="M200" s="47" t="s">
        <v>228</v>
      </c>
      <c r="N200" s="47">
        <v>128</v>
      </c>
      <c r="O200" s="47">
        <v>71012</v>
      </c>
      <c r="P200" s="47">
        <v>30010</v>
      </c>
      <c r="Q200" s="47">
        <v>5718</v>
      </c>
      <c r="R200" s="47">
        <v>7100000</v>
      </c>
      <c r="S200" s="47">
        <v>258.73</v>
      </c>
      <c r="T200" s="47"/>
      <c r="U200" s="47"/>
      <c r="V200" s="47"/>
      <c r="W200" s="47">
        <v>258.73</v>
      </c>
    </row>
    <row r="201" spans="1:24" x14ac:dyDescent="0.3">
      <c r="A201" s="47" t="s">
        <v>37</v>
      </c>
      <c r="B201" s="47">
        <v>2785812</v>
      </c>
      <c r="C201" s="47" t="s">
        <v>45</v>
      </c>
      <c r="D201" s="47" t="s">
        <v>38</v>
      </c>
      <c r="E201" s="48">
        <v>43758</v>
      </c>
      <c r="F201" s="47" t="s">
        <v>47</v>
      </c>
      <c r="G201" s="47" t="s">
        <v>212</v>
      </c>
      <c r="H201" s="47" t="s">
        <v>46</v>
      </c>
      <c r="I201" s="49">
        <v>43726</v>
      </c>
      <c r="J201" s="47" t="s">
        <v>51</v>
      </c>
      <c r="K201" s="47" t="s">
        <v>213</v>
      </c>
      <c r="L201" s="47" t="s">
        <v>49</v>
      </c>
      <c r="M201" s="47" t="s">
        <v>229</v>
      </c>
      <c r="N201" s="47">
        <v>128</v>
      </c>
      <c r="O201" s="47">
        <v>71012</v>
      </c>
      <c r="P201" s="47">
        <v>30010</v>
      </c>
      <c r="Q201" s="47">
        <v>5718</v>
      </c>
      <c r="R201" s="47">
        <v>7100000</v>
      </c>
      <c r="S201" s="47">
        <v>383</v>
      </c>
      <c r="T201" s="47"/>
      <c r="U201" s="47"/>
      <c r="V201" s="47"/>
      <c r="W201" s="47">
        <v>383</v>
      </c>
    </row>
    <row r="202" spans="1:24" x14ac:dyDescent="0.3">
      <c r="A202" s="47" t="s">
        <v>37</v>
      </c>
      <c r="B202" s="47">
        <v>2785812</v>
      </c>
      <c r="C202" s="47" t="s">
        <v>45</v>
      </c>
      <c r="D202" s="47" t="s">
        <v>38</v>
      </c>
      <c r="E202" s="48">
        <v>43758</v>
      </c>
      <c r="F202" s="47" t="s">
        <v>47</v>
      </c>
      <c r="G202" s="47" t="s">
        <v>211</v>
      </c>
      <c r="H202" s="47" t="s">
        <v>46</v>
      </c>
      <c r="I202" s="49">
        <v>43719</v>
      </c>
      <c r="J202" s="47" t="s">
        <v>51</v>
      </c>
      <c r="K202" s="47" t="s">
        <v>57</v>
      </c>
      <c r="L202" s="47" t="s">
        <v>49</v>
      </c>
      <c r="M202" s="47" t="s">
        <v>230</v>
      </c>
      <c r="N202" s="47">
        <v>128</v>
      </c>
      <c r="O202" s="47">
        <v>71012</v>
      </c>
      <c r="P202" s="47">
        <v>30010</v>
      </c>
      <c r="Q202" s="47">
        <v>5718</v>
      </c>
      <c r="R202" s="34">
        <v>7100000</v>
      </c>
      <c r="S202" s="34">
        <v>531.61</v>
      </c>
      <c r="T202" s="34"/>
      <c r="U202" s="34"/>
      <c r="V202" s="34"/>
      <c r="W202" s="34">
        <v>531.61</v>
      </c>
    </row>
    <row r="203" spans="1:24" x14ac:dyDescent="0.3">
      <c r="R203" s="29" t="s">
        <v>34</v>
      </c>
      <c r="S203" s="30">
        <f>SUM(S174:S202)</f>
        <v>3437.57</v>
      </c>
      <c r="T203" s="30">
        <f t="shared" ref="T203:W203" si="12">SUM(T174:T202)</f>
        <v>1407.38</v>
      </c>
      <c r="U203" s="30">
        <f t="shared" si="12"/>
        <v>0</v>
      </c>
      <c r="V203" s="30">
        <f t="shared" si="12"/>
        <v>0</v>
      </c>
      <c r="W203" s="30">
        <f t="shared" si="12"/>
        <v>2030.19</v>
      </c>
      <c r="X203" s="47" t="b">
        <f>IF(S203=SUM(T203:W203),TRUE,FALSE)</f>
        <v>1</v>
      </c>
    </row>
    <row r="204" spans="1:24" x14ac:dyDescent="0.3">
      <c r="R204" s="29" t="s">
        <v>35</v>
      </c>
      <c r="S204" s="30">
        <f>S171+S203</f>
        <v>23089.26</v>
      </c>
      <c r="T204" s="30">
        <f t="shared" ref="T204:W204" si="13">T171+T203</f>
        <v>7114.1100000000006</v>
      </c>
      <c r="U204" s="30">
        <f t="shared" si="13"/>
        <v>4567.6500000000005</v>
      </c>
      <c r="V204" s="30">
        <f t="shared" si="13"/>
        <v>1880.9899999999998</v>
      </c>
      <c r="W204" s="30">
        <f t="shared" si="13"/>
        <v>9526.51</v>
      </c>
      <c r="X204" s="47"/>
    </row>
  </sheetData>
  <pageMargins left="0" right="0" top="0" bottom="0" header="0.31496062992125984" footer="0.31496062992125984"/>
  <pageSetup paperSize="5" scale="4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DM Allan Summary</vt:lpstr>
      <vt:lpstr>FY 2020_Allan John_tr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McAleese, Amy CSNR:EX</dc:creator>
  <cp:lastModifiedBy>Kernel, Magda CSNR:EX</cp:lastModifiedBy>
  <cp:lastPrinted>2017-05-23T16:37:31Z</cp:lastPrinted>
  <dcterms:created xsi:type="dcterms:W3CDTF">2013-06-26T20:28:40Z</dcterms:created>
  <dcterms:modified xsi:type="dcterms:W3CDTF">2019-11-25T20:12:34Z</dcterms:modified>
</cp:coreProperties>
</file>