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RFASD\Services\Accounts - SHARE\FY20 Reconciliations\FY20 Open Info DM Travel\8 November\"/>
    </mc:Choice>
  </mc:AlternateContent>
  <xr:revisionPtr revIDLastSave="0" documentId="13_ncr:1_{BCABC8E5-07D0-442F-926E-348BE1BE1626}" xr6:coauthVersionLast="41" xr6:coauthVersionMax="41" xr10:uidLastSave="{00000000-0000-0000-0000-000000000000}"/>
  <bookViews>
    <workbookView xWindow="28680" yWindow="-120" windowWidth="29040" windowHeight="15840" activeTab="1" xr2:uid="{00000000-000D-0000-FFFF-FFFF00000000}"/>
  </bookViews>
  <sheets>
    <sheet name="DM Shoemaker Summary" sheetId="2" r:id="rId1"/>
    <sheet name="FY2020_SHOEMAKER_WESLEY" sheetId="1" r:id="rId2"/>
  </sheets>
  <externalReferences>
    <externalReference r:id="rId3"/>
  </externalReferences>
  <definedNames>
    <definedName name="_xlnm.Print_Titles" localSheetId="1">FY2020_SHOEMAKER_WESLEY!$9:$9</definedName>
    <definedName name="Recover">[1]Macro1!$A$208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E9" i="2"/>
  <c r="X274" i="1"/>
  <c r="T275" i="1"/>
  <c r="U275" i="1"/>
  <c r="V275" i="1"/>
  <c r="W275" i="1"/>
  <c r="S275" i="1"/>
  <c r="T274" i="1"/>
  <c r="U274" i="1"/>
  <c r="V274" i="1"/>
  <c r="W274" i="1"/>
  <c r="S274" i="1"/>
  <c r="S255" i="1" l="1"/>
  <c r="T255" i="1" l="1"/>
  <c r="T256" i="1" s="1"/>
  <c r="U255" i="1"/>
  <c r="U256" i="1" s="1"/>
  <c r="V255" i="1"/>
  <c r="V256" i="1" s="1"/>
  <c r="W255" i="1"/>
  <c r="W256" i="1" s="1"/>
  <c r="S256" i="1"/>
  <c r="X255" i="1" l="1"/>
  <c r="T194" i="1"/>
  <c r="U194" i="1"/>
  <c r="V194" i="1"/>
  <c r="W194" i="1"/>
  <c r="S194" i="1"/>
  <c r="X194" i="1" l="1"/>
  <c r="T182" i="1"/>
  <c r="U182" i="1"/>
  <c r="V182" i="1"/>
  <c r="W182" i="1"/>
  <c r="S182" i="1"/>
  <c r="T148" i="1"/>
  <c r="U148" i="1"/>
  <c r="V148" i="1"/>
  <c r="W148" i="1"/>
  <c r="S148" i="1"/>
  <c r="T89" i="1"/>
  <c r="U89" i="1"/>
  <c r="V89" i="1"/>
  <c r="W89" i="1"/>
  <c r="S89" i="1"/>
  <c r="T66" i="1"/>
  <c r="U66" i="1"/>
  <c r="V66" i="1"/>
  <c r="W66" i="1"/>
  <c r="S66" i="1"/>
  <c r="T28" i="1"/>
  <c r="T29" i="1"/>
  <c r="U28" i="1"/>
  <c r="U29" i="1" s="1"/>
  <c r="V28" i="1"/>
  <c r="V29" i="1" s="1"/>
  <c r="W28" i="1"/>
  <c r="W29" i="1"/>
  <c r="S28" i="1"/>
  <c r="S29" i="1" s="1"/>
  <c r="S67" i="1" s="1"/>
  <c r="S2" i="1"/>
  <c r="S5" i="1"/>
  <c r="E15" i="2" s="1"/>
  <c r="S4" i="1"/>
  <c r="E13" i="2" s="1"/>
  <c r="S3" i="1"/>
  <c r="S1" i="1"/>
  <c r="E19" i="2" s="1"/>
  <c r="U67" i="1" l="1"/>
  <c r="U90" i="1" s="1"/>
  <c r="U149" i="1" s="1"/>
  <c r="U183" i="1" s="1"/>
  <c r="U195" i="1" s="1"/>
  <c r="T67" i="1"/>
  <c r="T90" i="1" s="1"/>
  <c r="T149" i="1" s="1"/>
  <c r="T183" i="1" s="1"/>
  <c r="T195" i="1" s="1"/>
  <c r="X89" i="1"/>
  <c r="W67" i="1"/>
  <c r="W90" i="1" s="1"/>
  <c r="W149" i="1" s="1"/>
  <c r="W183" i="1" s="1"/>
  <c r="W195" i="1" s="1"/>
  <c r="X28" i="1"/>
  <c r="S90" i="1"/>
  <c r="S149" i="1" s="1"/>
  <c r="S183" i="1" s="1"/>
  <c r="S195" i="1" s="1"/>
  <c r="X182" i="1"/>
  <c r="X148" i="1"/>
  <c r="V67" i="1"/>
  <c r="V90" i="1" s="1"/>
  <c r="V149" i="1" s="1"/>
  <c r="V183" i="1" s="1"/>
  <c r="V195" i="1" s="1"/>
  <c r="X66" i="1"/>
  <c r="E17" i="2"/>
  <c r="S6" i="1"/>
</calcChain>
</file>

<file path=xl/sharedStrings.xml><?xml version="1.0" encoding="utf-8"?>
<sst xmlns="http://schemas.openxmlformats.org/spreadsheetml/2006/main" count="2144" uniqueCount="338">
  <si>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</si>
  <si>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</si>
  <si>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</si>
  <si>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</si>
  <si>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</si>
  <si>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</si>
  <si>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</si>
  <si>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</si>
  <si>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</si>
  <si>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</si>
  <si>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</si>
  <si>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</si>
  <si>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</si>
  <si>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</si>
  <si>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</si>
  <si>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</si>
  <si>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</si>
  <si>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</si>
  <si>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</si>
  <si>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 (1)</t>
  </si>
  <si>
    <t>Out of Canada Travel (2)</t>
  </si>
  <si>
    <t>Out of Province Travel (3)</t>
  </si>
  <si>
    <t>Other Travel (4)</t>
  </si>
  <si>
    <t>Deputy Minister's Monthly Travel Expense Summary</t>
  </si>
  <si>
    <t>Name:</t>
  </si>
  <si>
    <t>Wesley Shoemaker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</si>
  <si>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</si>
  <si>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</si>
  <si>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</si>
  <si>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</si>
  <si>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</si>
  <si>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</si>
  <si>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</si>
  <si>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</si>
  <si>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</si>
  <si>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SHOEMAKER, WESLEY HOWARD</t>
  </si>
  <si>
    <t>Deputy Ministers</t>
  </si>
  <si>
    <t>Yes</t>
  </si>
  <si>
    <t>SUB TOTAL</t>
  </si>
  <si>
    <t>TOTAL YTD EXPENSES</t>
  </si>
  <si>
    <t>AP</t>
  </si>
  <si>
    <t>In Province Flights</t>
  </si>
  <si>
    <t>Other Travel</t>
  </si>
  <si>
    <t>Out of Canada Travel</t>
  </si>
  <si>
    <t>Out of Province Travel</t>
  </si>
  <si>
    <t>Copy period name from  column E</t>
  </si>
  <si>
    <t>Agriculture</t>
  </si>
  <si>
    <t>SELFSERV</t>
  </si>
  <si>
    <t>Parking</t>
  </si>
  <si>
    <t>One day parking at Victoria Airport</t>
  </si>
  <si>
    <t>Meal/Per Diem</t>
  </si>
  <si>
    <t>Breakfast and Lunch Per Diem</t>
  </si>
  <si>
    <t>HANSENE 0191 03APR19</t>
  </si>
  <si>
    <t>AIR CANADA - FLIGHT - VICTORIA TO VANCOUVER &amp; RETURN - DEPART APRIL 8, 2019 &amp; RETURN APRIL 8, 2019 - AIR CANADA TICKET #0142109369305</t>
  </si>
  <si>
    <t>AIR CANADA - FLIGHT - VICTORIA TO SASKATOON &amp; RETURN - DEPART APRIL 15, 2019 &amp; RETURN APRIL 16, 2019 - AIR CANADA TICKET #0142109072118</t>
  </si>
  <si>
    <t>ER22654534</t>
  </si>
  <si>
    <t>Meeting with Greenhouse Growers of BC with DM of EMPR in Delta April 8, 2019.</t>
  </si>
  <si>
    <t>Parking at Victoria Airport on day.</t>
  </si>
  <si>
    <t>ER22654544</t>
  </si>
  <si>
    <t>Meeting with Coastal First Nation and Canopy Growth in Vancouver, April 10, 2019.</t>
  </si>
  <si>
    <t>ER22644524</t>
  </si>
  <si>
    <t>Foreign Travel</t>
  </si>
  <si>
    <t>Attending the Seafood Expo North America with Minister in Boston Massechusetts March 16-19, 2019</t>
  </si>
  <si>
    <t>Taxi from venue to hotel</t>
  </si>
  <si>
    <t>29KAX</t>
  </si>
  <si>
    <t>29CP110</t>
  </si>
  <si>
    <t>Breakfast and Lunch per diem converted US to CAD at 1.2932</t>
  </si>
  <si>
    <t>Taxi from hotel to Boston Airport converted US to CAD at 1.2933</t>
  </si>
  <si>
    <t>Full day per diem due to airplane engine trouble didn't get home until 7:30 pm.</t>
  </si>
  <si>
    <t>Four days parking at the Victoria Airport paid in advance.</t>
  </si>
  <si>
    <t>Full day per diem converted US to CAD at 1.2933</t>
  </si>
  <si>
    <t>One night Accommodation converted US to CAD at 1.2933</t>
  </si>
  <si>
    <t>HANSENE 0191 03MAY19</t>
  </si>
  <si>
    <t>AIR CANADA - ROUNDTRIP AIRFARE FROM VICTORIA TO VANCOUVER MAY 9-10, 2019 FOR LFS FACULTY ADVISORY BOARD MEETING - AIR CANADA TICKET #0142110860400</t>
  </si>
  <si>
    <t>AIR CANADA - ROUNDTRIP AIRFARE FROM VICTORIA TO VANCOUVER APRIL 24, 2019 FOR ALC FULL COMMISSION - AIR CANADA TICKET #0142110860002</t>
  </si>
  <si>
    <t>AIR CANADA - ROUNDTRIP AIRFARE FROM VICTORIA TO VANCOUVER MAY 3, 2019 FOR BCSRIF BILATERAL MEETING - AIR CANADA TICKET #0142110860199</t>
  </si>
  <si>
    <t>AIR CANADA - ROUNDTRIP AIRFARE FROM VICTORIA TO VANCOUVER APRIL 10, 2019 FOR JOINT DMS MEETING - AIR CANADA TICKET #0142110859721</t>
  </si>
  <si>
    <t>AIR CANADA - ROUNDTRIP AIRFARE FROM VICTORIA TO KELOWNA APRIL 25-26, 2019 FOR BUY BC EAT DRINK LOCAL KICK OFF - AIR CANADA TICKET #0142111101913</t>
  </si>
  <si>
    <t>AIR CANADA - ROUNDTRIP AIRFARE FROM VICTORIA TO WILLIAMS LAKE MAY 23-24, 2019 FOR GOVERNING IN THE PUBLIC INTEREST - AIR CANADA TICKET #0142110860889</t>
  </si>
  <si>
    <t>AIR CANADA - ROUNDTRIP AIRFARE FROM VICTORIA TO CALGARY JULY 14-16, 2019 FOR 2019 LEGISLATIVE AGRICULTURE CHAIRS SUMMIT - AIR CANADA TICKET #0142110924262</t>
  </si>
  <si>
    <t>AIR CANADA - ROUNDTRIP AIRFARE FROM VICTORIA TO SASKATOON JUNE 11-13, 2019 FOR CCFAM MEETINGS - AIR CANADA TICKET #0142111217909</t>
  </si>
  <si>
    <t>ER22667806</t>
  </si>
  <si>
    <t>Full ALC Commission meeting with Minister Popham April 24, 2019 in Burnaby.</t>
  </si>
  <si>
    <t>Parking at meeting venue in Burnaby</t>
  </si>
  <si>
    <t>ER22667837</t>
  </si>
  <si>
    <t>Public Transp.</t>
  </si>
  <si>
    <t>Attending the Land and Food Systems Faculty Advisory Board Meeting and Federal Salmon Announcement in Vancouver May 9-10, 2019</t>
  </si>
  <si>
    <t>Vancouver, BC</t>
  </si>
  <si>
    <t>Taxi from Dinner meeting to Hotel</t>
  </si>
  <si>
    <t>Taxi from Hotel to Dinner meeting</t>
  </si>
  <si>
    <t>ER22667824</t>
  </si>
  <si>
    <t>Meeting with Federal Government to discuss BCSRIF in Vancouver May 3, 2019.</t>
  </si>
  <si>
    <t>ER22667787</t>
  </si>
  <si>
    <t>Canadian Council of Fisheries and Aquaculture Ministers (CCFAM) DM Conference in Saskatoon, Saskatchewan April 16, 2019.</t>
  </si>
  <si>
    <t>Other</t>
  </si>
  <si>
    <t>Taxi from Hotel to Airport</t>
  </si>
  <si>
    <t>Breakfast Per Diem</t>
  </si>
  <si>
    <t>Lunch Per Diem</t>
  </si>
  <si>
    <t>Taxi from Airport to hotel</t>
  </si>
  <si>
    <t>1.5 days parking at Victoria Airport</t>
  </si>
  <si>
    <t>Dinner Per Diem</t>
  </si>
  <si>
    <t>ER22667814</t>
  </si>
  <si>
    <t>BC Land Matching Program Event, Buy BC Eat Drink Locak Kick Off and Meeting at the BC Wine Institute with Minister Popham in Kelowna April 25-26, 2019.</t>
  </si>
  <si>
    <t>Taxi from hotel to Faculty meeting at UBC</t>
  </si>
  <si>
    <t>Miscellaneous</t>
  </si>
  <si>
    <t>Gas top up for rental car</t>
  </si>
  <si>
    <t>Two days parking at Victoria Airport</t>
  </si>
  <si>
    <t>Breakfast and Dinner Per Diem</t>
  </si>
  <si>
    <t>Taxi from UBC to Airport</t>
  </si>
  <si>
    <t>Car Rental</t>
  </si>
  <si>
    <t>One day car rental</t>
  </si>
  <si>
    <t>Kelowna, BC</t>
  </si>
  <si>
    <t>Accommodation</t>
  </si>
  <si>
    <t>One night accommodation</t>
  </si>
  <si>
    <t>DELTA HOTELS BESSBOROUGH - HOTEL COST IN SASKATOON FOR APRIL 15, 2019 FOR CCFAM - WES SHOEMAKER</t>
  </si>
  <si>
    <t>WESTIN WALL CENTRE HOTEL, VANCOUVER AIRPORT - HOTEL COST IN VANCOUVER FOR APRIL 25, 2019 FOR DMS JOINT MEETING - WES SHOEMAKER</t>
  </si>
  <si>
    <t>ER22698935</t>
  </si>
  <si>
    <t>Attend meeting with Minister Popham and the Minister from Italy and Fraser Basin Council Sustainability Solutions Advisory Meeting in Vancouver June 5-6, 2019</t>
  </si>
  <si>
    <t>Taxi from Harbour Air to Venue</t>
  </si>
  <si>
    <t>Taxi from Venue to Harbour Air to Hotel</t>
  </si>
  <si>
    <t>ER22698937</t>
  </si>
  <si>
    <t>Fraser Valley Farm tour with Minister Popham on June 7, 2019</t>
  </si>
  <si>
    <t>ER22691115</t>
  </si>
  <si>
    <t>Attend Food Pro Wes Conference in Vancouver June 3, 2019.</t>
  </si>
  <si>
    <t>One day Parking at Victoria Airport</t>
  </si>
  <si>
    <t>Fuel top up for Minister Popham's rental car</t>
  </si>
  <si>
    <t>ER22698910</t>
  </si>
  <si>
    <t>Attending the Seafood Expo in Comox with Minister Popham June 12-13, 2019</t>
  </si>
  <si>
    <t>ER22691097</t>
  </si>
  <si>
    <t>Minister Dinner and meeting with BCFIRB Chairs and Governing in the Public Interest Training in Vancouver May 21-23, 2019.</t>
  </si>
  <si>
    <t>Breakfast Only Per Diem</t>
  </si>
  <si>
    <t>Breakfast per Diem</t>
  </si>
  <si>
    <t>Lunch and Dinner Per Diem</t>
  </si>
  <si>
    <t>2.5 Days Parking at Victoria Airport</t>
  </si>
  <si>
    <t>Full Day Per Diem</t>
  </si>
  <si>
    <t>Other BC</t>
  </si>
  <si>
    <t>One night accommodation - Government rate not available</t>
  </si>
  <si>
    <t>2 Nights Accommodation</t>
  </si>
  <si>
    <t>HANSENE 0191 03JUN19</t>
  </si>
  <si>
    <t>Air Can* 0142113733816</t>
  </si>
  <si>
    <t>Flight change fee for flight to Victoria to Vancouver June 20</t>
  </si>
  <si>
    <t>Air Can* 0142112958566</t>
  </si>
  <si>
    <t>Round trip airfare from Victoria to Vancouver June 5-6 for Bilateral Forum on strategic Approaches to agricultural research and innovation</t>
  </si>
  <si>
    <t>Air Can* 0142113006267</t>
  </si>
  <si>
    <t>Round trip flight from Victoria to Vancouver June 3 for Food Pro West Trade show</t>
  </si>
  <si>
    <t>Air Can* 0142112956711</t>
  </si>
  <si>
    <t>Round trip airfare from Victoria to Vancouver May 21-23 for BCFIRB Marketing Board</t>
  </si>
  <si>
    <t>Sq *sq *island Express</t>
  </si>
  <si>
    <t>Round trip flight from Victoria to Abbotsford for farm tours</t>
  </si>
  <si>
    <t>Air Can* 0142113662712</t>
  </si>
  <si>
    <t>Return flight Victoria to Vancouver for DM Wes Shoemaker June 20, 2019</t>
  </si>
  <si>
    <t>Air Can* 0142113731025</t>
  </si>
  <si>
    <t>Flight change fee for flight to Victoria to Quebec city</t>
  </si>
  <si>
    <t>Roundtrip flight from Victoria to Quebec city July 14-19 for 2019 Legislative Agriculture Chairs Summit</t>
  </si>
  <si>
    <t>ER22708561</t>
  </si>
  <si>
    <t>Air you paid</t>
  </si>
  <si>
    <t>Wine Industry Roundtable, BCWI AGM, Meeting with BCFGA, July 7-10, 2019, Vic - Kelowna ? Vic</t>
  </si>
  <si>
    <t>Victoria, BC</t>
  </si>
  <si>
    <t>ER22712057</t>
  </si>
  <si>
    <t>Legislative Agriculture Chairs Summit (SARL), July 14-16, 2019, Victoria to Calgary</t>
  </si>
  <si>
    <t>Calgary, AB</t>
  </si>
  <si>
    <t>ER22712175</t>
  </si>
  <si>
    <t>BC Chamber of Commerce Thompson-Okanagan Regional Consultation, July 22-23, 2019, Victoria-Kelowna-Victoria</t>
  </si>
  <si>
    <t>ER22712108</t>
  </si>
  <si>
    <t>FPT Meetings, July 16-19,2019, Quebec City</t>
  </si>
  <si>
    <t>ER22707596</t>
  </si>
  <si>
    <t>Fraser River Watershed Workshop, Buy BC x White Spot BC event, Meeting w/Minister Bibeau Bilateral, Dairy Roundtable meeting, July 4-5, 2019 Vic ?Van ?Vic</t>
  </si>
  <si>
    <t>TRAVEL BEGAN: July 4, 2019 at 6:00am Harbour Air: Flight #202A Vic to Van (Air Canada flight in the morning was cancelled, had to change travel arrangments) (Paid by Wes' credit card)</t>
  </si>
  <si>
    <t>C-Train: Stampede to Hotel</t>
  </si>
  <si>
    <t>C-Train: Hotel to Stampede</t>
  </si>
  <si>
    <t>Kelowna Cabs: Took taxi from Hotel to Chambers event (Capri hotel)</t>
  </si>
  <si>
    <t>ER22701849</t>
  </si>
  <si>
    <t>Meetings with Minister Popham in Vancouver June 20, 2019 (Food Hub, Milk Marketing Board, DMC and meeting with John Less and Robin Smith.)</t>
  </si>
  <si>
    <t>One Day parking at Victoria Airport</t>
  </si>
  <si>
    <t>Robbins Parking: Victoria Airportt overnight long term parking</t>
  </si>
  <si>
    <t>Breakfast only: Travel began July 14, 2019 at 5:30am and ended July 16, 2019 at 11:30am.</t>
  </si>
  <si>
    <t>ER22701868</t>
  </si>
  <si>
    <t>International Blueberry Organization Summit and Temporary Foreign Worker Celebration in Richmond and Delta June 23-25, 2019.</t>
  </si>
  <si>
    <t>Breakfast Only: Travel began July 4, 2019 at 6:00am and ended July 5, 2019 at 6:00pm</t>
  </si>
  <si>
    <t>Breakfast only: Travel began July 7, 2019 at 3:00pm and ended July 10, 2019 at 10:30am</t>
  </si>
  <si>
    <t>Breakfast Only: Travel began July 7, 2019 at 3:00pm and ended July 10, 2019 at 10:30am</t>
  </si>
  <si>
    <t>Dinner Only: Travel began July 7, 2019 at 3:00pm and ended July 10, 2019 at 10:30am (later flight was cancelled)</t>
  </si>
  <si>
    <t>Dinner only: Travel began July 22, 2019 at 5:00pm and ended July 23, 2019 at 11:30pm</t>
  </si>
  <si>
    <t>Petro Canada: Filled rental car with gas before returning it.</t>
  </si>
  <si>
    <t>Yellow Cab Vancouver: Took taxi from Wosk Centre to White Spot Event</t>
  </si>
  <si>
    <t>ER22708674</t>
  </si>
  <si>
    <t>Food Security Task Force Announment, July 11, 2019, Vic-Van-Vic</t>
  </si>
  <si>
    <t>Breakfast and Lunch only: Travel began July 11, 2019 at 5:00am and ended July 11, 2019 at 5:00pm</t>
  </si>
  <si>
    <t>Breakfast and Lunch: Travel began July 14, 2019 at 5:30am and ended July 16, 2019 at 11:30am.</t>
  </si>
  <si>
    <t>Taxi Coop: Quebec City Airport to Mariott</t>
  </si>
  <si>
    <t>Kelowna Cabs: Took taxi from Capri hotel to Kelowna Airport (lost receipt:authorization code #086720)</t>
  </si>
  <si>
    <t>Taxi Hypra: Quebec City Mariott to Airport</t>
  </si>
  <si>
    <t>Checker Taxi: Mariott Hotel to Calgary Airport</t>
  </si>
  <si>
    <t>Breakfast and Dinner: Travel began July 22, 2019 at 5:00pm and ended July 23, 2019 at 11:30pm</t>
  </si>
  <si>
    <t>Breakfast and Dinner only (Lunch not needed): Travel began July 16 at 6:00am and ended July 19, 2019 at 11:00pm</t>
  </si>
  <si>
    <t>Breakfast and Dinner (No lunch necessary): Travel began July 14, 2019 at 5:30am and ended July 16, 2019 at 11:30am.</t>
  </si>
  <si>
    <t>Lunch and Dinner (No breakfast needed): Travel began July 16 at 6:00am and ended July 19, 2019 at 11:00pm</t>
  </si>
  <si>
    <t>Associated Cab: Taxi from Airport to Hotel</t>
  </si>
  <si>
    <t>Three days parking at Victoria Airport</t>
  </si>
  <si>
    <t>Airport Parking long term from July 7-10, 2019</t>
  </si>
  <si>
    <t>Ferry</t>
  </si>
  <si>
    <t>TRAVEL BEGAN: July 11, 2019 at 5:00am / BC Ferries: Travel from Swartz Bay Ferry terminal to Tsawwassen Ferry terminal</t>
  </si>
  <si>
    <t>Full day: Travel began July 16 at 6:00am and ended July 19, 2019 at 11:00pm</t>
  </si>
  <si>
    <t>Full date rate: Travel began July 4, 2019 at 6:00am and ended July 5, 2019 at 6:00pm</t>
  </si>
  <si>
    <t>Full day: Travel began July 7, 2019 at 3:00pm and ended July 10, 2019 at 10:30am</t>
  </si>
  <si>
    <t>Blue Cab: Took taxi from Vancouver Airport to Victoria Airport / TRAVEL ENDED: July 5, 2019 at 6:00pm</t>
  </si>
  <si>
    <t>BC Ferries: Travel from Tsawwassen Ferry terminal to Swartz Bay Ferry terminal / TRAVEL ENDED: July 11, 2019 at 5:00pm</t>
  </si>
  <si>
    <t>Robbins Parking Victoria Airport - July 14-19, 2019</t>
  </si>
  <si>
    <t>National Car Rental: Picked up rental car at Pan Pacific Place (Rented for 2 days and carpooled with MO staff) (Wes paid for Jason Craik as pcard did not work)</t>
  </si>
  <si>
    <t>Quebec City Marriott Downtown: Hotel charge:269.00 Tax:9.42, GST:13.92, PST:27.77</t>
  </si>
  <si>
    <t>Hotel Metropolitan Vancouver, Hotel Rate:329.00,Tax:26.32,Room Tax:16.45 and MRDT:9.87</t>
  </si>
  <si>
    <t>Delta Hotel Marriott Kelowna: Room Charge:359.00,Room GST:17.95,Hotel Room Tax:28.72, RMT:10.77</t>
  </si>
  <si>
    <t>Delta Hotels Marriott: Room charge:332.00, Room GST:16.60, Hotel Room Tax:26.56, RMT:9.96, Resort Fee:30.00, GST:1.50, PST:2.40,  Municipal tax:0.90</t>
  </si>
  <si>
    <t>Delta Hotel Marriott Kelowna: Room Charge:369.00,Room GST:18.45,Hotel Room Tax:29.52, RMT:11.07</t>
  </si>
  <si>
    <t>Two nights Accommodation</t>
  </si>
  <si>
    <t>ZACHARYD 5553 03AUG19</t>
  </si>
  <si>
    <t>BCF-RBI ONLINE BOOKING - BC FERRIES RESERVATION - SWARTZ BAY, VICTORIA TO TSAWWASSEN, VANCOUVER &amp; RETURN - DEPART JULY 11, 2019 &amp; RETURN JULY 11, 2019 - BOOKING REFERENCE: B191521649 &amp; B191521650</t>
  </si>
  <si>
    <t>HARBOUR AIR - FLIGHT - VICTORIA TO VANCOUVER - DEPART JULY 4, 2019 - BOOKING #8780961</t>
  </si>
  <si>
    <t>AIR CANADA - FLIGHT - VICTORIA TO VANCOUVER &amp; RETURN - DEPART AUGUST 8, 2019 &amp; RETURN AUGUST 8, 2019 - TICKET #0142116567449</t>
  </si>
  <si>
    <t>HANSENE 0191 03JUL19</t>
  </si>
  <si>
    <t>AIR CANADA: VIC TO VANC RTN - JULY 4-5/19 FOR FARM TOURS &amp; WHITE</t>
  </si>
  <si>
    <t>AIR CANADA: VIC TO VANC RTN - JUN 23-25/19 FOR IBO SUMMIT</t>
  </si>
  <si>
    <t>AIR CANADA: VIC TO KELOWNA JULY 7-10/19 - WINE ROUNDTABLE &amp; TOURS</t>
  </si>
  <si>
    <t>AIR CANADA - FLIGHT - VICTORIA TO KAMLOOPS &amp; RETURN - DEPART JULY 30, 2019 &amp; RETURN JULY 31, 2019 - TICKET #0142115772095</t>
  </si>
  <si>
    <t>AIR CANADA - FLIGHT - VICTORIA TO KELOWNA &amp; RETURN - DEPART JULY 22, 2019 &amp; RETURN JULY 23, 2019 - TICKET #0142115856611</t>
  </si>
  <si>
    <t>AIR CANADA: FLIGHT CHANGE FEE - VIC TO QUEBEC CITY - JULY 14-19/19</t>
  </si>
  <si>
    <t>AIR CANADA: BAGGAGE FEE FOR VIC TO QUEBEC CITY JULY 14-19/19</t>
  </si>
  <si>
    <t>AIR CANADA: BAGGAGE FEE FOR VIC TO QUEBEC CITY - JULY 14-19/19</t>
  </si>
  <si>
    <t>ER22714194</t>
  </si>
  <si>
    <t>Meeting with BCCA, July 30-31, 2019, Vic-Kamloops-Vic</t>
  </si>
  <si>
    <t>Air Canada Flt # AC8189 and AC8055, Booking Reference M7JZB5, Kamloops to Victoria (paid by pcard)</t>
  </si>
  <si>
    <t>ER22716734</t>
  </si>
  <si>
    <t>DFO Committee, Mexican Consulate Meeting, August 8, 2019, Vic-Vancouver-Vic</t>
  </si>
  <si>
    <t>Air Canada, Flight #AC8050 / Booking Reference: SQEFVI, Victoria to Vancouver (Paid by Pcard)</t>
  </si>
  <si>
    <t>Kamloops, BC</t>
  </si>
  <si>
    <t>Air Canada Flt #AC8062 and AC8194, Booking Reference M7JZB5, Victoria to Kamloops (paid by pcard)</t>
  </si>
  <si>
    <t>Air Canada, Flight #AC8073 / Booking Reference: SQEFVI, Vancouver to Victoria (paid by pcard)</t>
  </si>
  <si>
    <t>Outside parking at Delta Hotel Marriott Kamloops</t>
  </si>
  <si>
    <t>Robbins Parking: Long term parking at airport</t>
  </si>
  <si>
    <t>Robbins Parking lot: Parked vehicle in long time parking</t>
  </si>
  <si>
    <t>Breakfast only:Travel began on July 30, 2019 at 10:00am and ended July 31, 2019 at 10:30am</t>
  </si>
  <si>
    <t>Lunch Only: Travel began on July 30, 2019 at 10:00am and ended July 31, 2019 at 10:30am</t>
  </si>
  <si>
    <t>ER22726468</t>
  </si>
  <si>
    <t>Vancouver Meeting, Journey of BC Food (PNE Launch), August 16-17, 2019, Vic -Van-Vic</t>
  </si>
  <si>
    <t>Breakfast only: Travel began Aug 16, 2019 at 7:21am and ended August 17 at 3:00pm</t>
  </si>
  <si>
    <t>Breakfast and Lunch only: Travel began August 8, 2019 at 6:00am and ended August 8, 2019 at 6:00pm</t>
  </si>
  <si>
    <t>Lunch and Dinner only: Travel began Aug 16, 2019 at 7:21am and ended August 17 at 3:00pm</t>
  </si>
  <si>
    <t>Budget: Rental Agreement 976133561 Pickup: JUL 30,2019Pickup Location: 3025 AIRPORT ROADFULTON FIELD AIRPORT</t>
  </si>
  <si>
    <t>Hotel Parking - valet</t>
  </si>
  <si>
    <t>BC Ferries: Swartz Bay to Tsawwassen, Booking Reference #B1918771914</t>
  </si>
  <si>
    <t>BC Ferries: Tsawwassen to Swartz Bay Booking Reference: #B191877192</t>
  </si>
  <si>
    <t>Delta Hotel Marriott: Room Charge: 215.00, MRDT:6.45, PST:17.20, GST:10.75</t>
  </si>
  <si>
    <t>Hotel Metropolitan Vancouver: Room Charge:279.00, OCC Tax:22.61, Room Tax:14.13, MRDT:8.48 and DMF:3.61</t>
  </si>
  <si>
    <t>ER22734451</t>
  </si>
  <si>
    <t>Attending the Leadership Engagement Series in Surrey BC September 12-13, 2019</t>
  </si>
  <si>
    <t>Taxi from Skytrain station to hotel</t>
  </si>
  <si>
    <t>ER22735454</t>
  </si>
  <si>
    <t>Mexican Celebration and Food Processors Gala in Vancouver September 17, 2019</t>
  </si>
  <si>
    <t>Parking at hotel one night</t>
  </si>
  <si>
    <t>Parking at Victoria Airport</t>
  </si>
  <si>
    <t>Dinner per diem</t>
  </si>
  <si>
    <t>Breakfast and Dinner per diem</t>
  </si>
  <si>
    <t>ZACHARYD 5553 03OCT19</t>
  </si>
  <si>
    <t>AIR CAN 00142119179153</t>
  </si>
  <si>
    <t>Travel for Wes Shoemaker from Victoria to Vancouver on Sept 19-20, 2019 - Change Fee -N8JTGM</t>
  </si>
  <si>
    <t>AIR CAN 00142119413773</t>
  </si>
  <si>
    <t>Travel for Wes Shoemaker from Victoria to Vancouver on Sept 22-26, 2019 - Change Fee (on Return flight) -MKVT5V</t>
  </si>
  <si>
    <t>AIR CAN 00142119522707</t>
  </si>
  <si>
    <t>Travel for Wes Shoemaker from Victoria to Vancouver on Sept 22-26, 2019 - Difference in Air Fare (changed flight time) -MKVT5V</t>
  </si>
  <si>
    <t>Travel for Wes Shoemaker from Victoria to Vancouver on Sept 22-26, 2019 - Difference in Air Fare (changed flight time) -</t>
  </si>
  <si>
    <t>Travel for Wes Shoemaker from Victoria to Vancouver on Sept 19-20, 2019 - Difference in Air Fare (changed flight time)-N8JTGM</t>
  </si>
  <si>
    <t>HELIJET</t>
  </si>
  <si>
    <t>Travel for Wes Shoemaker from Victoria to Vancouver on Sept 19, 2019</t>
  </si>
  <si>
    <t>PACIFIC COASTAL AIRLIN</t>
  </si>
  <si>
    <t>Travel for Wes Shoemaker from Victoria to Vancouver on Sept 18-20 2019</t>
  </si>
  <si>
    <t>AIR CAN 00142119482315</t>
  </si>
  <si>
    <t>Travel for Wes Shoemaker from Victoria to Vancouver on Sept 20, 2019 `</t>
  </si>
  <si>
    <t>AIR CAN 00142118694951</t>
  </si>
  <si>
    <t>AIR CAN 00142119174916</t>
  </si>
  <si>
    <t>Travel for Wes Shoemaker from Victoria to Vancouver on Oct 23, 2019</t>
  </si>
  <si>
    <t>AIR CAN 00142118683702</t>
  </si>
  <si>
    <t>Travel for Wes Shoemaker from Victoria to Vancouver on Sept 17, 2019</t>
  </si>
  <si>
    <t>ZACHARYD 5553 03SEP19</t>
  </si>
  <si>
    <t>AIR CAN 00142117720618 - Travel for Wes Shoemaker from Victoria to Vancouver - Sept 12-13, 2019</t>
  </si>
  <si>
    <t>AIR CAN 00142119174586</t>
  </si>
  <si>
    <t>Travel for Wes Shoemaker from Victoria to Vancouver on Oct 10, 2019</t>
  </si>
  <si>
    <t>AIR CAN 00142119117976</t>
  </si>
  <si>
    <t>Travel for Wes Shoemaker from Victoria to Vancouver on Sept 19-20, 2019 - Change Fee (Arriving Flight) -MKVT5V</t>
  </si>
  <si>
    <t>AIR CAN 00142120187054</t>
  </si>
  <si>
    <t>Travel for Wes Shoemaker from Victoria to Vancouver for  Oct 2, 2019 Difference in Air Fare (changed flight time)</t>
  </si>
  <si>
    <t>AIR CAN 00142120187795</t>
  </si>
  <si>
    <t>Travel for Wes Shoemaker from Victoria to Vancouver on Oct 17, 2019 - Difference in Air Fare (changed flight time) -LRNKQM</t>
  </si>
  <si>
    <t>AIR CAN 00142117601230 - Travel for Wes Shoemaker from Victoria to Ottawa - Sept 9-11, 2019</t>
  </si>
  <si>
    <t>ER22750673</t>
  </si>
  <si>
    <t>BC Chamber Consultations, CFN Shellfish Corporation tour/meeting in Vancouver and Prince Rupert October 15-16, 2019</t>
  </si>
  <si>
    <t>Taxi from hotel to Prince Rupert Airport</t>
  </si>
  <si>
    <t>ER22750680</t>
  </si>
  <si>
    <t>ALC Full Commission Meeting in Burnaby October 23, 2019</t>
  </si>
  <si>
    <t>Parking at ALC Office in Burnaby</t>
  </si>
  <si>
    <t>ER22750630</t>
  </si>
  <si>
    <t>Daiya Foods Grand Opening in Burnaby October 24, 2019.</t>
  </si>
  <si>
    <t>ER22746364</t>
  </si>
  <si>
    <t>BC Restaurant Hall of Fame event in Vancouver October 7, 2019.</t>
  </si>
  <si>
    <t>ER22746372</t>
  </si>
  <si>
    <t>Animal Activist Roundtable in Abbotsford on October 4, 2019</t>
  </si>
  <si>
    <t>ER22746481</t>
  </si>
  <si>
    <t>Fraser Basin Council Meeting in Vancouver October 10, 2019.</t>
  </si>
  <si>
    <t>ER22750640</t>
  </si>
  <si>
    <t>Steven Sperrier Event at Painted Rock in Penticton October 27-28, 2019</t>
  </si>
  <si>
    <t>Fuel top-up for rental car</t>
  </si>
  <si>
    <t>Gas top up for rental Car</t>
  </si>
  <si>
    <t>ER22742178</t>
  </si>
  <si>
    <t>Attending the Union of BC Municipalities Convention in Vancouver September 22-27, 2019.</t>
  </si>
  <si>
    <t>Breakfast and lunch per diem</t>
  </si>
  <si>
    <t>ER22742199</t>
  </si>
  <si>
    <t>Food Processors Roundtable and Indigenous Agriculture Advisory Council meeting in Vancouver Sept 19-20, 2019</t>
  </si>
  <si>
    <t>Car rental for one day</t>
  </si>
  <si>
    <t>Parking at Victoria Airport for five days</t>
  </si>
  <si>
    <t>Four nights accommodation</t>
  </si>
  <si>
    <t>Refund for Pacific Coastal Airlines - Wes Shoemaker did not travel</t>
  </si>
  <si>
    <t>Travel for Wes Shoemaker from Victoria to Vancouver on Oct 4, 2019 - Difference in Air Fare (changed flight time) -N8JTGM</t>
  </si>
  <si>
    <t>AIR CAN 00142119713464</t>
  </si>
  <si>
    <t>ICC FOR DESCRIPTION - AIR CAN 00142119713464</t>
  </si>
  <si>
    <t>ER22761877</t>
  </si>
  <si>
    <t>Every Chef Needs a Farmer event in Vancouver November 11-12, 2019.</t>
  </si>
  <si>
    <t>Parking for CAPP meeting at 1810 Blanchard Street</t>
  </si>
  <si>
    <t>Rental car fuel top-up</t>
  </si>
  <si>
    <t>ER22755749</t>
  </si>
  <si>
    <t>BCEDA, FNLG &amp; Chamber of Commerce Dinner in Vancouver November 3-6, 2019.</t>
  </si>
  <si>
    <t>Taxi from VCC to Dinner Venue</t>
  </si>
  <si>
    <t>Taxi from VCO to Lunch Venue</t>
  </si>
  <si>
    <t>Taxi from Granville Island to VCO</t>
  </si>
  <si>
    <t>One and a half day parking at Victoria Airport</t>
  </si>
  <si>
    <t>Breakfast per diem</t>
  </si>
  <si>
    <t>Taxi from Dinner Venue to Airport</t>
  </si>
  <si>
    <t>Four days parking at Victoria Airport</t>
  </si>
  <si>
    <t>Three nights accommodation</t>
  </si>
  <si>
    <t>2019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</si>
</sst>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m/yyyy"/>
    <numFmt numFmtId="165" formatCode="#,##0.00_ ;[Red]\-#,##0.0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double">
        <color indexed="64"/>
      </bottom>
      <diagonal/>
    </border>
  </borders>
  <cellStyleXfs count="10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32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</cellStyleXfs>
  <cellXfs count="54">
    <xf numFmtId="0" fontId="0" fillId="0" borderId="0" xfId="0"/>
    <xf numFmtId="0" fontId="19" fillId="0" borderId="12" xfId="61" applyFont="1" applyBorder="1" applyProtection="1"/>
    <xf numFmtId="0" fontId="19" fillId="0" borderId="13" xfId="61" applyFont="1" applyBorder="1" applyProtection="1"/>
    <xf numFmtId="0" fontId="19" fillId="0" borderId="14" xfId="61" applyFont="1" applyBorder="1" applyProtection="1"/>
    <xf numFmtId="0" fontId="20" fillId="0" borderId="0" xfId="61" applyFont="1" applyProtection="1"/>
    <xf numFmtId="0" fontId="20" fillId="0" borderId="15" xfId="61" applyFont="1" applyBorder="1" applyProtection="1"/>
    <xf numFmtId="0" fontId="21" fillId="0" borderId="0" xfId="61" applyFont="1" applyAlignment="1" applyProtection="1">
      <alignment vertical="center"/>
    </xf>
    <xf numFmtId="0" fontId="20" fillId="0" borderId="16" xfId="61" applyFont="1" applyBorder="1" applyProtection="1"/>
    <xf numFmtId="0" fontId="20" fillId="0" borderId="0" xfId="61" applyFont="1" applyBorder="1" applyProtection="1"/>
    <xf numFmtId="0" fontId="22" fillId="0" borderId="0" xfId="61" applyFont="1" applyProtection="1"/>
    <xf numFmtId="164" fontId="23" fillId="33" borderId="0" xfId="61" applyNumberFormat="1" applyFont="1" applyFill="1" applyBorder="1" applyProtection="1">
      <protection locked="0"/>
    </xf>
    <xf numFmtId="0" fontId="22" fillId="0" borderId="0" xfId="61" applyFont="1" applyFill="1" applyProtection="1"/>
    <xf numFmtId="0" fontId="20" fillId="0" borderId="0" xfId="61" applyFont="1" applyFill="1" applyProtection="1"/>
    <xf numFmtId="0" fontId="24" fillId="0" borderId="0" xfId="61" applyFont="1" applyFill="1" applyBorder="1" applyAlignment="1" applyProtection="1">
      <alignment horizontal="left"/>
    </xf>
    <xf numFmtId="164" fontId="23" fillId="0" borderId="0" xfId="61" applyNumberFormat="1" applyFont="1" applyFill="1" applyBorder="1" applyProtection="1"/>
    <xf numFmtId="0" fontId="23" fillId="0" borderId="0" xfId="61" applyFont="1" applyAlignment="1" applyProtection="1">
      <alignment vertical="top"/>
    </xf>
    <xf numFmtId="0" fontId="23" fillId="0" borderId="0" xfId="61" applyFont="1" applyProtection="1"/>
    <xf numFmtId="44" fontId="23" fillId="33" borderId="0" xfId="44" applyFont="1" applyFill="1" applyBorder="1" applyProtection="1">
      <protection locked="0"/>
    </xf>
    <xf numFmtId="44" fontId="20" fillId="0" borderId="0" xfId="44" applyFont="1" applyFill="1" applyBorder="1" applyProtection="1"/>
    <xf numFmtId="44" fontId="20" fillId="0" borderId="0" xfId="44" applyFont="1" applyBorder="1" applyProtection="1"/>
    <xf numFmtId="0" fontId="20" fillId="0" borderId="17" xfId="61" applyFont="1" applyBorder="1" applyProtection="1"/>
    <xf numFmtId="0" fontId="20" fillId="0" borderId="18" xfId="61" applyFont="1" applyBorder="1" applyProtection="1"/>
    <xf numFmtId="0" fontId="20" fillId="0" borderId="19" xfId="61" applyFont="1" applyBorder="1" applyProtection="1"/>
    <xf numFmtId="0" fontId="17" fillId="0" borderId="1" xfId="0" applyFont="1" applyBorder="1" applyAlignment="1">
      <alignment horizontal="center" wrapText="1"/>
    </xf>
    <xf numFmtId="165" fontId="17" fillId="0" borderId="2" xfId="40" applyNumberFormat="1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wrapText="1"/>
    </xf>
    <xf numFmtId="165" fontId="0" fillId="0" borderId="0" xfId="0" applyNumberFormat="1"/>
    <xf numFmtId="15" fontId="0" fillId="0" borderId="0" xfId="0" applyNumberFormat="1"/>
    <xf numFmtId="16" fontId="0" fillId="0" borderId="0" xfId="0" applyNumberFormat="1"/>
    <xf numFmtId="0" fontId="0" fillId="0" borderId="0" xfId="0"/>
    <xf numFmtId="0" fontId="17" fillId="0" borderId="0" xfId="0" applyFont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17" fillId="0" borderId="1" xfId="0" applyFont="1" applyFill="1" applyBorder="1" applyAlignment="1">
      <alignment horizontal="center" wrapText="1"/>
    </xf>
    <xf numFmtId="0" fontId="17" fillId="34" borderId="20" xfId="0" applyFont="1" applyFill="1" applyBorder="1"/>
    <xf numFmtId="165" fontId="17" fillId="34" borderId="20" xfId="0" applyNumberFormat="1" applyFont="1" applyFill="1" applyBorder="1"/>
    <xf numFmtId="0" fontId="17" fillId="34" borderId="0" xfId="0" applyFont="1" applyFill="1"/>
    <xf numFmtId="165" fontId="17" fillId="34" borderId="0" xfId="0" applyNumberFormat="1" applyFont="1" applyFill="1"/>
    <xf numFmtId="0" fontId="0" fillId="0" borderId="0" xfId="0" applyFill="1" applyAlignment="1">
      <alignment horizontal="left"/>
    </xf>
    <xf numFmtId="0" fontId="25" fillId="0" borderId="0" xfId="0" applyFont="1" applyAlignment="1">
      <alignment horizontal="right"/>
    </xf>
    <xf numFmtId="0" fontId="26" fillId="0" borderId="0" xfId="0" applyFont="1" applyFill="1" applyAlignment="1">
      <alignment wrapText="1"/>
    </xf>
    <xf numFmtId="165" fontId="17" fillId="35" borderId="0" xfId="0" applyNumberFormat="1" applyFont="1" applyFill="1"/>
    <xf numFmtId="16" fontId="0" fillId="0" borderId="0" xfId="0" applyNumberFormat="1" applyFill="1"/>
    <xf numFmtId="15" fontId="0" fillId="0" borderId="0" xfId="0" applyNumberFormat="1" applyFill="1"/>
    <xf numFmtId="0" fontId="0" fillId="0" borderId="1" xfId="0" applyFill="1" applyBorder="1"/>
    <xf numFmtId="0" fontId="0" fillId="0" borderId="1" xfId="0" applyBorder="1"/>
    <xf numFmtId="165" fontId="0" fillId="0" borderId="1" xfId="0" applyNumberFormat="1" applyBorder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24" fillId="33" borderId="0" xfId="61" applyFont="1" applyFill="1" applyBorder="1" applyAlignment="1" applyProtection="1">
      <alignment horizontal="left"/>
      <protection locked="0"/>
    </xf>
  </cellXfs>
  <cellStyles count="101">
    <cellStyle name="20% - Accent1" xfId="1" builtinId="30" customBuiltin="1"/>
    <cellStyle name="20% - Accent1 2" xfId="2" xr:uid="{00000000-0005-0000-0000-000001000000}"/>
    <cellStyle name="20% - Accent1 3" xfId="77" xr:uid="{00000000-0005-0000-0000-000002000000}"/>
    <cellStyle name="20% - Accent2" xfId="3" builtinId="34" customBuiltin="1"/>
    <cellStyle name="20% - Accent2 2" xfId="4" xr:uid="{00000000-0005-0000-0000-000004000000}"/>
    <cellStyle name="20% - Accent2 3" xfId="78" xr:uid="{00000000-0005-0000-0000-000005000000}"/>
    <cellStyle name="20% - Accent3" xfId="5" builtinId="38" customBuiltin="1"/>
    <cellStyle name="20% - Accent3 2" xfId="6" xr:uid="{00000000-0005-0000-0000-000007000000}"/>
    <cellStyle name="20% - Accent3 3" xfId="79" xr:uid="{00000000-0005-0000-0000-000008000000}"/>
    <cellStyle name="20% - Accent4" xfId="7" builtinId="42" customBuiltin="1"/>
    <cellStyle name="20% - Accent4 2" xfId="8" xr:uid="{00000000-0005-0000-0000-00000A000000}"/>
    <cellStyle name="20% - Accent4 3" xfId="80" xr:uid="{00000000-0005-0000-0000-00000B000000}"/>
    <cellStyle name="20% - Accent5" xfId="9" builtinId="46" customBuiltin="1"/>
    <cellStyle name="20% - Accent5 2" xfId="10" xr:uid="{00000000-0005-0000-0000-00000D000000}"/>
    <cellStyle name="20% - Accent5 3" xfId="81" xr:uid="{00000000-0005-0000-0000-00000E000000}"/>
    <cellStyle name="20% - Accent6" xfId="11" builtinId="50" customBuiltin="1"/>
    <cellStyle name="20% - Accent6 2" xfId="12" xr:uid="{00000000-0005-0000-0000-000010000000}"/>
    <cellStyle name="20% - Accent6 3" xfId="82" xr:uid="{00000000-0005-0000-0000-000011000000}"/>
    <cellStyle name="40% - Accent1" xfId="13" builtinId="31" customBuiltin="1"/>
    <cellStyle name="40% - Accent1 2" xfId="14" xr:uid="{00000000-0005-0000-0000-000013000000}"/>
    <cellStyle name="40% - Accent1 3" xfId="83" xr:uid="{00000000-0005-0000-0000-000014000000}"/>
    <cellStyle name="40% - Accent2" xfId="15" builtinId="35" customBuiltin="1"/>
    <cellStyle name="40% - Accent2 2" xfId="16" xr:uid="{00000000-0005-0000-0000-000016000000}"/>
    <cellStyle name="40% - Accent2 3" xfId="84" xr:uid="{00000000-0005-0000-0000-000017000000}"/>
    <cellStyle name="40% - Accent3" xfId="17" builtinId="39" customBuiltin="1"/>
    <cellStyle name="40% - Accent3 2" xfId="18" xr:uid="{00000000-0005-0000-0000-000019000000}"/>
    <cellStyle name="40% - Accent3 3" xfId="85" xr:uid="{00000000-0005-0000-0000-00001A000000}"/>
    <cellStyle name="40% - Accent4" xfId="19" builtinId="43" customBuiltin="1"/>
    <cellStyle name="40% - Accent4 2" xfId="20" xr:uid="{00000000-0005-0000-0000-00001C000000}"/>
    <cellStyle name="40% - Accent4 3" xfId="86" xr:uid="{00000000-0005-0000-0000-00001D000000}"/>
    <cellStyle name="40% - Accent5" xfId="21" builtinId="47" customBuiltin="1"/>
    <cellStyle name="40% - Accent5 2" xfId="22" xr:uid="{00000000-0005-0000-0000-00001F000000}"/>
    <cellStyle name="40% - Accent5 3" xfId="87" xr:uid="{00000000-0005-0000-0000-000020000000}"/>
    <cellStyle name="40% - Accent6" xfId="23" builtinId="51" customBuiltin="1"/>
    <cellStyle name="40% - Accent6 2" xfId="24" xr:uid="{00000000-0005-0000-0000-000022000000}"/>
    <cellStyle name="40% - Accent6 3" xfId="88" xr:uid="{00000000-0005-0000-0000-000023000000}"/>
    <cellStyle name="60% - Accent1" xfId="25" builtinId="32" customBuiltin="1"/>
    <cellStyle name="60% - Accent1 2" xfId="95" xr:uid="{C6516C93-C5D0-42DA-85A4-78B9F0D7BFB6}"/>
    <cellStyle name="60% - Accent2" xfId="26" builtinId="36" customBuiltin="1"/>
    <cellStyle name="60% - Accent2 2" xfId="96" xr:uid="{08D979BA-F381-43C3-AB22-DBCC7D1DE45A}"/>
    <cellStyle name="60% - Accent3" xfId="27" builtinId="40" customBuiltin="1"/>
    <cellStyle name="60% - Accent3 2" xfId="97" xr:uid="{BF42A4C3-3FAD-41CE-9934-79D46236AE79}"/>
    <cellStyle name="60% - Accent4" xfId="28" builtinId="44" customBuiltin="1"/>
    <cellStyle name="60% - Accent4 2" xfId="98" xr:uid="{75D56C8D-CB86-413F-ADE2-EB876C2448AA}"/>
    <cellStyle name="60% - Accent5" xfId="29" builtinId="48" customBuiltin="1"/>
    <cellStyle name="60% - Accent5 2" xfId="99" xr:uid="{D07F4763-AA8E-43CF-93D0-7D0D7508FC19}"/>
    <cellStyle name="60% - Accent6" xfId="30" builtinId="52" customBuiltin="1"/>
    <cellStyle name="60% - Accent6 2" xfId="100" xr:uid="{D267682D-E717-4F51-B58F-1C61B139D6B3}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" xfId="40" builtinId="3"/>
    <cellStyle name="Comma 3" xfId="41" xr:uid="{00000000-0005-0000-0000-000034000000}"/>
    <cellStyle name="Currency 2" xfId="42" xr:uid="{00000000-0005-0000-0000-000035000000}"/>
    <cellStyle name="Currency 2 2" xfId="89" xr:uid="{00000000-0005-0000-0000-000036000000}"/>
    <cellStyle name="Currency 3" xfId="43" xr:uid="{00000000-0005-0000-0000-000037000000}"/>
    <cellStyle name="Currency 3 2" xfId="44" xr:uid="{00000000-0005-0000-0000-000038000000}"/>
    <cellStyle name="Currency 4" xfId="45" xr:uid="{00000000-0005-0000-0000-000039000000}"/>
    <cellStyle name="Currency 5" xfId="46" xr:uid="{00000000-0005-0000-0000-00003A000000}"/>
    <cellStyle name="Currency 5 2" xfId="47" xr:uid="{00000000-0005-0000-0000-00003B000000}"/>
    <cellStyle name="Currency 5 3" xfId="48" xr:uid="{00000000-0005-0000-0000-00003C000000}"/>
    <cellStyle name="Currency 6" xfId="49" xr:uid="{00000000-0005-0000-0000-00003D000000}"/>
    <cellStyle name="Explanatory Text" xfId="50" builtinId="53" customBuiltin="1"/>
    <cellStyle name="Good" xfId="51" builtinId="26" customBuiltin="1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Input" xfId="56" builtinId="20" customBuiltin="1"/>
    <cellStyle name="Linked Cell" xfId="57" builtinId="24" customBuiltin="1"/>
    <cellStyle name="Neutral" xfId="58" builtinId="28" customBuiltin="1"/>
    <cellStyle name="Neutral 2" xfId="94" xr:uid="{2DB70FD2-2DBA-4DA8-8A73-87E5316BC773}"/>
    <cellStyle name="Normal" xfId="0" builtinId="0"/>
    <cellStyle name="Normal 2" xfId="59" xr:uid="{00000000-0005-0000-0000-000048000000}"/>
    <cellStyle name="Normal 2 2" xfId="90" xr:uid="{00000000-0005-0000-0000-000049000000}"/>
    <cellStyle name="Normal 2 3" xfId="91" xr:uid="{00000000-0005-0000-0000-00004A000000}"/>
    <cellStyle name="Normal 3" xfId="60" xr:uid="{00000000-0005-0000-0000-00004B000000}"/>
    <cellStyle name="Normal 3 2" xfId="61" xr:uid="{00000000-0005-0000-0000-00004C000000}"/>
    <cellStyle name="Normal 4" xfId="62" xr:uid="{00000000-0005-0000-0000-00004D000000}"/>
    <cellStyle name="Normal 5" xfId="63" xr:uid="{00000000-0005-0000-0000-00004E000000}"/>
    <cellStyle name="Normal 5 2" xfId="64" xr:uid="{00000000-0005-0000-0000-00004F000000}"/>
    <cellStyle name="Normal 5 3" xfId="65" xr:uid="{00000000-0005-0000-0000-000050000000}"/>
    <cellStyle name="Normal 6" xfId="66" xr:uid="{00000000-0005-0000-0000-000051000000}"/>
    <cellStyle name="Normal 7" xfId="67" xr:uid="{00000000-0005-0000-0000-000052000000}"/>
    <cellStyle name="Normal 8" xfId="68" xr:uid="{00000000-0005-0000-0000-000053000000}"/>
    <cellStyle name="Normal 9" xfId="69" xr:uid="{00000000-0005-0000-0000-000054000000}"/>
    <cellStyle name="Note" xfId="70" builtinId="10" customBuiltin="1"/>
    <cellStyle name="Note 2" xfId="71" xr:uid="{00000000-0005-0000-0000-000056000000}"/>
    <cellStyle name="Note 3" xfId="72" xr:uid="{00000000-0005-0000-0000-000057000000}"/>
    <cellStyle name="Note 4" xfId="92" xr:uid="{00000000-0005-0000-0000-000058000000}"/>
    <cellStyle name="Output" xfId="73" builtinId="21" customBuiltin="1"/>
    <cellStyle name="Title" xfId="74" builtinId="15" customBuiltin="1"/>
    <cellStyle name="Title 2" xfId="93" xr:uid="{EDD069CC-C852-491C-BA11-4A9111BE007C}"/>
    <cellStyle name="Total" xfId="75" builtinId="25" customBuiltin="1"/>
    <cellStyle name="Warning Text" xfId="7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2</xdr:row>
      <xdr:rowOff>85724</xdr:rowOff>
    </xdr:from>
    <xdr:to>
      <xdr:col>15</xdr:col>
      <xdr:colOff>457200</xdr:colOff>
      <xdr:row>2</xdr:row>
      <xdr:rowOff>133349</xdr:rowOff>
    </xdr:to>
    <xdr:sp macro="" textlink="">
      <xdr:nvSpPr>
        <xdr:cNvPr id="2" name="Notched 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487525" y="485774"/>
          <a:ext cx="1409700" cy="476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en%20Info%20Ministers%20and%20DMs%20Travel%20FY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- DM Travel"/>
      <sheetName val="Macro1"/>
      <sheetName val="Coleman JAN-12"/>
    </sheetNames>
    <sheetDataSet>
      <sheetData sheetId="0" refreshError="1"/>
      <sheetData sheetId="1">
        <row r="208">
          <cell r="A208" t="str">
            <v>Recover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workbookViewId="0">
      <selection activeCell="L17" sqref="L17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23</v>
      </c>
      <c r="J2" s="7"/>
    </row>
    <row r="3" spans="1:10" ht="13.9" x14ac:dyDescent="0.25">
      <c r="A3" s="5"/>
      <c r="D3" s="8"/>
      <c r="E3" s="8"/>
      <c r="F3" s="8"/>
      <c r="J3" s="7"/>
    </row>
    <row r="4" spans="1:10" ht="27" customHeight="1" x14ac:dyDescent="0.4">
      <c r="A4" s="5"/>
      <c r="B4" s="9" t="s">
        <v>24</v>
      </c>
      <c r="D4" s="53" t="s">
        <v>25</v>
      </c>
      <c r="E4" s="53"/>
      <c r="F4" s="53"/>
      <c r="H4" s="9" t="s">
        <v>26</v>
      </c>
      <c r="I4" s="10" t="s">
        <v>337</v>
      </c>
      <c r="J4" s="7"/>
    </row>
    <row r="5" spans="1:10" ht="7.15" customHeight="1" x14ac:dyDescent="0.4">
      <c r="A5" s="5"/>
      <c r="B5" s="11"/>
      <c r="C5" s="12"/>
      <c r="D5" s="13"/>
      <c r="E5" s="13"/>
      <c r="F5" s="13"/>
      <c r="H5" s="9"/>
      <c r="I5" s="14"/>
      <c r="J5" s="7"/>
    </row>
    <row r="6" spans="1:10" ht="25.15" customHeight="1" x14ac:dyDescent="0.4">
      <c r="A6" s="5"/>
      <c r="B6" s="9" t="s">
        <v>27</v>
      </c>
      <c r="D6" s="53" t="s">
        <v>46</v>
      </c>
      <c r="E6" s="53"/>
      <c r="F6" s="53"/>
      <c r="J6" s="7"/>
    </row>
    <row r="7" spans="1:10" ht="19.899999999999999" customHeight="1" x14ac:dyDescent="0.25">
      <c r="A7" s="5"/>
      <c r="J7" s="7"/>
    </row>
    <row r="8" spans="1:10" ht="19.899999999999999" customHeight="1" x14ac:dyDescent="0.25">
      <c r="A8" s="5"/>
      <c r="B8" s="15" t="s">
        <v>28</v>
      </c>
      <c r="J8" s="7"/>
    </row>
    <row r="9" spans="1:10" ht="18" x14ac:dyDescent="0.35">
      <c r="A9" s="5"/>
      <c r="C9" s="16" t="s">
        <v>29</v>
      </c>
      <c r="E9" s="17">
        <f>FY2020_SHOEMAKER_WESLEY!T274</f>
        <v>115.5</v>
      </c>
      <c r="J9" s="7"/>
    </row>
    <row r="10" spans="1:10" ht="4.1500000000000004" customHeight="1" x14ac:dyDescent="0.35">
      <c r="A10" s="5"/>
      <c r="C10" s="16"/>
      <c r="E10" s="18">
        <v>1</v>
      </c>
      <c r="J10" s="7"/>
    </row>
    <row r="11" spans="1:10" ht="18" x14ac:dyDescent="0.35">
      <c r="A11" s="5"/>
      <c r="C11" s="16" t="s">
        <v>30</v>
      </c>
      <c r="E11" s="17">
        <f>FY2020_SHOEMAKER_WESLEY!W274</f>
        <v>1352.12</v>
      </c>
      <c r="J11" s="7"/>
    </row>
    <row r="12" spans="1:10" ht="18" x14ac:dyDescent="0.35">
      <c r="A12" s="5"/>
      <c r="C12" s="16"/>
      <c r="E12" s="19"/>
      <c r="J12" s="7"/>
    </row>
    <row r="13" spans="1:10" ht="18" x14ac:dyDescent="0.35">
      <c r="A13" s="5"/>
      <c r="C13" s="16" t="s">
        <v>31</v>
      </c>
      <c r="E13" s="17">
        <f>FY2020_SHOEMAKER_WESLEY!S4</f>
        <v>0</v>
      </c>
      <c r="J13" s="7"/>
    </row>
    <row r="14" spans="1:10" ht="3.6" customHeight="1" x14ac:dyDescent="0.35">
      <c r="A14" s="5"/>
      <c r="C14" s="16"/>
      <c r="E14" s="18"/>
      <c r="J14" s="7"/>
    </row>
    <row r="15" spans="1:10" ht="18" x14ac:dyDescent="0.35">
      <c r="A15" s="5"/>
      <c r="C15" s="16" t="s">
        <v>32</v>
      </c>
      <c r="E15" s="17">
        <f>FY2020_SHOEMAKER_WESLEY!S5</f>
        <v>0</v>
      </c>
      <c r="J15" s="7"/>
    </row>
    <row r="16" spans="1:10" ht="18" x14ac:dyDescent="0.35">
      <c r="A16" s="5"/>
      <c r="C16" s="16"/>
      <c r="E16" s="19"/>
      <c r="J16" s="7"/>
    </row>
    <row r="17" spans="1:10" ht="18" x14ac:dyDescent="0.35">
      <c r="A17" s="5"/>
      <c r="B17" s="16" t="s">
        <v>33</v>
      </c>
      <c r="C17" s="16"/>
      <c r="E17" s="17">
        <f>E9+E11+E13+E15</f>
        <v>1467.62</v>
      </c>
      <c r="J17" s="7"/>
    </row>
    <row r="18" spans="1:10" ht="18" x14ac:dyDescent="0.35">
      <c r="A18" s="5"/>
      <c r="B18" s="16"/>
      <c r="E18" s="18"/>
      <c r="J18" s="7"/>
    </row>
    <row r="19" spans="1:10" ht="18" x14ac:dyDescent="0.35">
      <c r="A19" s="5"/>
      <c r="B19" s="16" t="s">
        <v>34</v>
      </c>
      <c r="E19" s="17">
        <f>FY2020_SHOEMAKER_WESLEY!S1</f>
        <v>33723.000000000007</v>
      </c>
      <c r="J19" s="7"/>
    </row>
    <row r="20" spans="1:10" ht="37.9" customHeight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4.45" thickTop="1" x14ac:dyDescent="0.25">
      <c r="E21" s="8"/>
    </row>
  </sheetData>
  <sheetProtection password="8035" sheet="1" objects="1" scenarios="1"/>
  <mergeCells count="2">
    <mergeCell ref="D4:F4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5"/>
  <sheetViews>
    <sheetView tabSelected="1" topLeftCell="E1" zoomScaleNormal="100" workbookViewId="0">
      <pane ySplit="9" topLeftCell="A267" activePane="bottomLeft" state="frozen"/>
      <selection activeCell="J1" sqref="J1"/>
      <selection pane="bottomLeft" activeCell="I281" sqref="I281"/>
    </sheetView>
  </sheetViews>
  <sheetFormatPr defaultRowHeight="15" x14ac:dyDescent="0.25"/>
  <cols>
    <col min="1" max="1" width="14.7109375" bestFit="1" customWidth="1"/>
    <col min="2" max="2" width="8" bestFit="1" customWidth="1"/>
    <col min="3" max="3" width="27.42578125" bestFit="1" customWidth="1"/>
    <col min="4" max="4" width="13.5703125" customWidth="1"/>
    <col min="5" max="5" width="9.42578125" customWidth="1"/>
    <col min="6" max="6" width="8.7109375" bestFit="1" customWidth="1"/>
    <col min="7" max="7" width="22.85546875" bestFit="1" customWidth="1"/>
    <col min="8" max="8" width="7.140625" customWidth="1"/>
    <col min="9" max="9" width="10.5703125" customWidth="1"/>
    <col min="10" max="10" width="14.5703125" bestFit="1" customWidth="1"/>
    <col min="11" max="11" width="36" customWidth="1"/>
    <col min="12" max="12" width="7.42578125" style="32" customWidth="1"/>
    <col min="13" max="13" width="34.5703125" customWidth="1"/>
    <col min="14" max="14" width="5" customWidth="1"/>
    <col min="15" max="15" width="6.5703125" customWidth="1"/>
    <col min="16" max="16" width="5.85546875" customWidth="1"/>
    <col min="17" max="17" width="8" customWidth="1"/>
    <col min="18" max="18" width="22.7109375" customWidth="1"/>
    <col min="19" max="19" width="12.7109375" style="26" customWidth="1"/>
    <col min="20" max="20" width="10.85546875" style="26" bestFit="1" customWidth="1"/>
    <col min="21" max="21" width="10.7109375" style="26" customWidth="1"/>
    <col min="22" max="22" width="9.28515625" style="26" bestFit="1" customWidth="1"/>
    <col min="23" max="23" width="12" style="26" bestFit="1" customWidth="1"/>
    <col min="24" max="24" width="11.140625" customWidth="1"/>
    <col min="25" max="58" width="1.42578125" bestFit="1" customWidth="1"/>
  </cols>
  <sheetData>
    <row r="1" spans="1:23" s="29" customFormat="1" ht="15.75" thickBot="1" x14ac:dyDescent="0.3">
      <c r="L1" s="32"/>
      <c r="R1" s="34" t="s">
        <v>39</v>
      </c>
      <c r="S1" s="35">
        <f>SUMIF(R7:R469,$W$1,S7:S469)</f>
        <v>33723.000000000007</v>
      </c>
      <c r="T1" s="26"/>
      <c r="U1" s="26"/>
      <c r="V1" s="26"/>
      <c r="W1" s="39" t="s">
        <v>38</v>
      </c>
    </row>
    <row r="2" spans="1:23" s="29" customFormat="1" ht="15.75" thickTop="1" x14ac:dyDescent="0.25">
      <c r="L2" s="32"/>
      <c r="Q2" s="51">
        <v>44155</v>
      </c>
      <c r="R2" s="36" t="s">
        <v>41</v>
      </c>
      <c r="S2" s="37">
        <f>SUMIF(E7:E471,Q2,T7:T471)</f>
        <v>115.5</v>
      </c>
      <c r="T2" s="26"/>
      <c r="U2" s="26"/>
      <c r="V2" s="26"/>
      <c r="W2" s="26"/>
    </row>
    <row r="3" spans="1:23" s="29" customFormat="1" x14ac:dyDescent="0.25">
      <c r="L3" s="32"/>
      <c r="M3" s="40" t="s">
        <v>45</v>
      </c>
      <c r="N3" s="38"/>
      <c r="O3" s="38"/>
      <c r="P3" s="38"/>
      <c r="Q3" s="51">
        <v>44155</v>
      </c>
      <c r="R3" s="36" t="s">
        <v>42</v>
      </c>
      <c r="S3" s="37">
        <f>SUMIF(E7:E471,Q3,W7:W471)</f>
        <v>1352.12</v>
      </c>
      <c r="T3" s="26"/>
      <c r="U3" s="26"/>
      <c r="V3" s="26"/>
      <c r="W3" s="26"/>
    </row>
    <row r="4" spans="1:23" s="29" customFormat="1" x14ac:dyDescent="0.25">
      <c r="L4" s="32"/>
      <c r="Q4" s="51">
        <v>44155</v>
      </c>
      <c r="R4" s="36" t="s">
        <v>43</v>
      </c>
      <c r="S4" s="37">
        <f>SUMIF(E7:E471,Q4,U7:U471)</f>
        <v>0</v>
      </c>
      <c r="T4" s="26"/>
      <c r="U4" s="26"/>
      <c r="V4" s="26"/>
      <c r="W4" s="26"/>
    </row>
    <row r="5" spans="1:23" s="29" customFormat="1" x14ac:dyDescent="0.25">
      <c r="L5" s="32"/>
      <c r="Q5" s="51">
        <v>44155</v>
      </c>
      <c r="R5" s="36" t="s">
        <v>44</v>
      </c>
      <c r="S5" s="37">
        <f>SUMIF(E7:E471,Q5,V7:V471)</f>
        <v>0</v>
      </c>
      <c r="T5" s="26"/>
      <c r="U5" s="26"/>
      <c r="V5" s="26"/>
      <c r="W5" s="26"/>
    </row>
    <row r="6" spans="1:23" s="29" customFormat="1" x14ac:dyDescent="0.25">
      <c r="L6" s="32"/>
      <c r="S6" s="41">
        <f>SUM(S2:S5)</f>
        <v>1467.62</v>
      </c>
      <c r="T6" s="26"/>
      <c r="U6" s="26"/>
      <c r="V6" s="26"/>
      <c r="W6" s="26"/>
    </row>
    <row r="7" spans="1:23" s="29" customFormat="1" x14ac:dyDescent="0.25">
      <c r="L7" s="32"/>
      <c r="S7" s="26"/>
      <c r="T7" s="26"/>
      <c r="U7" s="26"/>
      <c r="V7" s="26"/>
      <c r="W7" s="26"/>
    </row>
    <row r="8" spans="1:23" s="29" customFormat="1" x14ac:dyDescent="0.25">
      <c r="L8" s="32"/>
      <c r="S8" s="26"/>
      <c r="T8" s="26"/>
      <c r="U8" s="26"/>
      <c r="V8" s="26"/>
      <c r="W8" s="26"/>
    </row>
    <row r="9" spans="1:23" ht="58.5" customHeight="1" x14ac:dyDescent="0.25">
      <c r="A9" s="23" t="s">
        <v>0</v>
      </c>
      <c r="B9" s="23" t="s">
        <v>1</v>
      </c>
      <c r="C9" s="23" t="s">
        <v>2</v>
      </c>
      <c r="D9" s="23" t="s">
        <v>3</v>
      </c>
      <c r="E9" s="23" t="s">
        <v>4</v>
      </c>
      <c r="F9" s="23" t="s">
        <v>5</v>
      </c>
      <c r="G9" s="23" t="s">
        <v>6</v>
      </c>
      <c r="H9" s="23" t="s">
        <v>7</v>
      </c>
      <c r="I9" s="23" t="s">
        <v>8</v>
      </c>
      <c r="J9" s="23" t="s">
        <v>9</v>
      </c>
      <c r="K9" s="23" t="s">
        <v>10</v>
      </c>
      <c r="L9" s="33" t="s">
        <v>11</v>
      </c>
      <c r="M9" s="23" t="s">
        <v>12</v>
      </c>
      <c r="N9" s="23" t="s">
        <v>13</v>
      </c>
      <c r="O9" s="23" t="s">
        <v>14</v>
      </c>
      <c r="P9" s="23" t="s">
        <v>15</v>
      </c>
      <c r="Q9" s="23" t="s">
        <v>16</v>
      </c>
      <c r="R9" s="23" t="s">
        <v>17</v>
      </c>
      <c r="S9" s="24" t="s">
        <v>18</v>
      </c>
      <c r="T9" s="24" t="s">
        <v>19</v>
      </c>
      <c r="U9" s="25" t="s">
        <v>20</v>
      </c>
      <c r="V9" s="25" t="s">
        <v>21</v>
      </c>
      <c r="W9" s="25" t="s">
        <v>22</v>
      </c>
    </row>
    <row r="12" spans="1:23" s="29" customFormat="1" x14ac:dyDescent="0.25">
      <c r="A12" s="29" t="s">
        <v>36</v>
      </c>
      <c r="B12" s="29">
        <v>2075255</v>
      </c>
      <c r="C12" s="29" t="s">
        <v>35</v>
      </c>
      <c r="D12" s="29" t="s">
        <v>46</v>
      </c>
      <c r="E12" s="28">
        <v>43575</v>
      </c>
      <c r="F12" s="29" t="s">
        <v>40</v>
      </c>
      <c r="G12" s="29" t="s">
        <v>52</v>
      </c>
      <c r="H12" s="29" t="s">
        <v>37</v>
      </c>
      <c r="M12" s="29" t="s">
        <v>53</v>
      </c>
      <c r="N12" s="29">
        <v>130</v>
      </c>
      <c r="O12" s="29">
        <v>29009</v>
      </c>
      <c r="P12" s="29">
        <v>8005</v>
      </c>
      <c r="Q12" s="29">
        <v>5711</v>
      </c>
      <c r="R12" s="29">
        <v>2900000</v>
      </c>
      <c r="S12" s="29">
        <v>377.25</v>
      </c>
      <c r="T12" s="29">
        <v>377.25</v>
      </c>
    </row>
    <row r="13" spans="1:23" s="29" customFormat="1" x14ac:dyDescent="0.25">
      <c r="A13" s="29" t="s">
        <v>36</v>
      </c>
      <c r="B13" s="29">
        <v>2075255</v>
      </c>
      <c r="C13" s="29" t="s">
        <v>35</v>
      </c>
      <c r="D13" s="29" t="s">
        <v>46</v>
      </c>
      <c r="E13" s="28">
        <v>43575</v>
      </c>
      <c r="F13" s="29" t="s">
        <v>40</v>
      </c>
      <c r="G13" s="29" t="s">
        <v>52</v>
      </c>
      <c r="H13" s="29" t="s">
        <v>37</v>
      </c>
      <c r="M13" s="29" t="s">
        <v>54</v>
      </c>
      <c r="N13" s="29">
        <v>130</v>
      </c>
      <c r="O13" s="29">
        <v>29009</v>
      </c>
      <c r="P13" s="29">
        <v>8005</v>
      </c>
      <c r="Q13" s="29">
        <v>5713</v>
      </c>
      <c r="R13" s="29">
        <v>2900000</v>
      </c>
      <c r="S13" s="29">
        <v>554.25</v>
      </c>
      <c r="V13" s="29">
        <v>554.25</v>
      </c>
    </row>
    <row r="14" spans="1:23" s="29" customFormat="1" x14ac:dyDescent="0.25">
      <c r="A14" s="29" t="s">
        <v>36</v>
      </c>
      <c r="B14" s="29">
        <v>2075255</v>
      </c>
      <c r="C14" s="29" t="s">
        <v>35</v>
      </c>
      <c r="D14" s="29" t="s">
        <v>46</v>
      </c>
      <c r="E14" s="28">
        <v>43575</v>
      </c>
      <c r="F14" s="29" t="s">
        <v>47</v>
      </c>
      <c r="G14" s="29" t="s">
        <v>55</v>
      </c>
      <c r="H14" s="29" t="s">
        <v>37</v>
      </c>
      <c r="I14" s="27">
        <v>43563</v>
      </c>
      <c r="J14" s="29" t="s">
        <v>48</v>
      </c>
      <c r="K14" s="29" t="s">
        <v>56</v>
      </c>
      <c r="M14" s="29" t="s">
        <v>57</v>
      </c>
      <c r="N14" s="29">
        <v>130</v>
      </c>
      <c r="O14" s="29">
        <v>29009</v>
      </c>
      <c r="P14" s="29">
        <v>8005</v>
      </c>
      <c r="Q14" s="29">
        <v>5718</v>
      </c>
      <c r="R14" s="29">
        <v>2900000</v>
      </c>
      <c r="S14" s="29">
        <v>15.38</v>
      </c>
      <c r="W14" s="29">
        <v>15.38</v>
      </c>
    </row>
    <row r="15" spans="1:23" s="29" customFormat="1" x14ac:dyDescent="0.25">
      <c r="A15" s="29" t="s">
        <v>36</v>
      </c>
      <c r="B15" s="29">
        <v>2075255</v>
      </c>
      <c r="C15" s="29" t="s">
        <v>35</v>
      </c>
      <c r="D15" s="29" t="s">
        <v>46</v>
      </c>
      <c r="E15" s="28">
        <v>43575</v>
      </c>
      <c r="F15" s="29" t="s">
        <v>47</v>
      </c>
      <c r="G15" s="29" t="s">
        <v>58</v>
      </c>
      <c r="H15" s="29" t="s">
        <v>37</v>
      </c>
      <c r="I15" s="27">
        <v>43565</v>
      </c>
      <c r="J15" s="29" t="s">
        <v>48</v>
      </c>
      <c r="K15" s="29" t="s">
        <v>59</v>
      </c>
      <c r="M15" s="29" t="s">
        <v>49</v>
      </c>
      <c r="N15" s="29">
        <v>130</v>
      </c>
      <c r="O15" s="29">
        <v>29009</v>
      </c>
      <c r="P15" s="29">
        <v>8005</v>
      </c>
      <c r="Q15" s="29">
        <v>5718</v>
      </c>
      <c r="R15" s="29">
        <v>2900000</v>
      </c>
      <c r="S15" s="29">
        <v>15.38</v>
      </c>
      <c r="W15" s="29">
        <v>15.38</v>
      </c>
    </row>
    <row r="16" spans="1:23" s="32" customFormat="1" x14ac:dyDescent="0.25">
      <c r="A16" s="32" t="s">
        <v>36</v>
      </c>
      <c r="B16" s="32">
        <v>2075255</v>
      </c>
      <c r="C16" s="32" t="s">
        <v>35</v>
      </c>
      <c r="D16" s="32" t="s">
        <v>46</v>
      </c>
      <c r="E16" s="42">
        <v>43575</v>
      </c>
      <c r="F16" s="32" t="s">
        <v>47</v>
      </c>
      <c r="G16" s="32" t="s">
        <v>60</v>
      </c>
      <c r="H16" s="32" t="s">
        <v>37</v>
      </c>
      <c r="I16" s="43">
        <v>43541</v>
      </c>
      <c r="J16" s="32" t="s">
        <v>61</v>
      </c>
      <c r="K16" s="32" t="s">
        <v>62</v>
      </c>
      <c r="M16" s="32" t="s">
        <v>63</v>
      </c>
      <c r="N16" s="32">
        <v>130</v>
      </c>
      <c r="O16" s="32" t="s">
        <v>64</v>
      </c>
      <c r="P16" s="32">
        <v>8263</v>
      </c>
      <c r="Q16" s="32">
        <v>5718</v>
      </c>
      <c r="R16" s="32" t="s">
        <v>65</v>
      </c>
      <c r="S16" s="32">
        <v>18.11</v>
      </c>
      <c r="U16" s="32">
        <v>18.11</v>
      </c>
    </row>
    <row r="17" spans="1:24" s="32" customFormat="1" x14ac:dyDescent="0.25">
      <c r="A17" s="32" t="s">
        <v>36</v>
      </c>
      <c r="B17" s="32">
        <v>2075255</v>
      </c>
      <c r="C17" s="32" t="s">
        <v>35</v>
      </c>
      <c r="D17" s="32" t="s">
        <v>46</v>
      </c>
      <c r="E17" s="42">
        <v>43575</v>
      </c>
      <c r="F17" s="32" t="s">
        <v>47</v>
      </c>
      <c r="G17" s="32" t="s">
        <v>58</v>
      </c>
      <c r="H17" s="32" t="s">
        <v>37</v>
      </c>
      <c r="I17" s="43">
        <v>43565</v>
      </c>
      <c r="J17" s="32" t="s">
        <v>50</v>
      </c>
      <c r="K17" s="32" t="s">
        <v>59</v>
      </c>
      <c r="M17" s="32" t="s">
        <v>51</v>
      </c>
      <c r="N17" s="32">
        <v>130</v>
      </c>
      <c r="O17" s="32">
        <v>29009</v>
      </c>
      <c r="P17" s="32">
        <v>8005</v>
      </c>
      <c r="Q17" s="32">
        <v>5718</v>
      </c>
      <c r="R17" s="32">
        <v>2900000</v>
      </c>
      <c r="S17" s="32">
        <v>31.67</v>
      </c>
      <c r="W17" s="32">
        <v>31.67</v>
      </c>
    </row>
    <row r="18" spans="1:24" s="32" customFormat="1" x14ac:dyDescent="0.25">
      <c r="A18" s="32" t="s">
        <v>36</v>
      </c>
      <c r="B18" s="32">
        <v>2075255</v>
      </c>
      <c r="C18" s="32" t="s">
        <v>35</v>
      </c>
      <c r="D18" s="32" t="s">
        <v>46</v>
      </c>
      <c r="E18" s="42">
        <v>43575</v>
      </c>
      <c r="F18" s="32" t="s">
        <v>47</v>
      </c>
      <c r="G18" s="32" t="s">
        <v>60</v>
      </c>
      <c r="H18" s="32" t="s">
        <v>37</v>
      </c>
      <c r="I18" s="43">
        <v>43541</v>
      </c>
      <c r="J18" s="32" t="s">
        <v>61</v>
      </c>
      <c r="K18" s="32" t="s">
        <v>62</v>
      </c>
      <c r="M18" s="32" t="s">
        <v>66</v>
      </c>
      <c r="N18" s="32">
        <v>130</v>
      </c>
      <c r="O18" s="32" t="s">
        <v>64</v>
      </c>
      <c r="P18" s="32">
        <v>8263</v>
      </c>
      <c r="Q18" s="32">
        <v>5718</v>
      </c>
      <c r="R18" s="32" t="s">
        <v>65</v>
      </c>
      <c r="S18" s="32">
        <v>38.76</v>
      </c>
      <c r="U18" s="32">
        <v>38.76</v>
      </c>
    </row>
    <row r="19" spans="1:24" s="32" customFormat="1" x14ac:dyDescent="0.25">
      <c r="A19" s="32" t="s">
        <v>36</v>
      </c>
      <c r="B19" s="32">
        <v>2075255</v>
      </c>
      <c r="C19" s="32" t="s">
        <v>35</v>
      </c>
      <c r="D19" s="32" t="s">
        <v>46</v>
      </c>
      <c r="E19" s="42">
        <v>43575</v>
      </c>
      <c r="F19" s="32" t="s">
        <v>47</v>
      </c>
      <c r="G19" s="32" t="s">
        <v>60</v>
      </c>
      <c r="H19" s="32" t="s">
        <v>37</v>
      </c>
      <c r="I19" s="43">
        <v>43543</v>
      </c>
      <c r="J19" s="32" t="s">
        <v>61</v>
      </c>
      <c r="K19" s="32" t="s">
        <v>62</v>
      </c>
      <c r="M19" s="32" t="s">
        <v>67</v>
      </c>
      <c r="N19" s="32">
        <v>130</v>
      </c>
      <c r="O19" s="32" t="s">
        <v>64</v>
      </c>
      <c r="P19" s="32">
        <v>8263</v>
      </c>
      <c r="Q19" s="32">
        <v>5718</v>
      </c>
      <c r="R19" s="32" t="s">
        <v>65</v>
      </c>
      <c r="S19" s="32">
        <v>46.56</v>
      </c>
      <c r="U19" s="32">
        <v>46.56</v>
      </c>
    </row>
    <row r="20" spans="1:24" s="32" customFormat="1" x14ac:dyDescent="0.25">
      <c r="A20" s="32" t="s">
        <v>36</v>
      </c>
      <c r="B20" s="32">
        <v>2075255</v>
      </c>
      <c r="C20" s="32" t="s">
        <v>35</v>
      </c>
      <c r="D20" s="32" t="s">
        <v>46</v>
      </c>
      <c r="E20" s="42">
        <v>43575</v>
      </c>
      <c r="F20" s="32" t="s">
        <v>47</v>
      </c>
      <c r="G20" s="32" t="s">
        <v>55</v>
      </c>
      <c r="H20" s="32" t="s">
        <v>37</v>
      </c>
      <c r="I20" s="43">
        <v>43563</v>
      </c>
      <c r="J20" s="32" t="s">
        <v>50</v>
      </c>
      <c r="K20" s="32" t="s">
        <v>56</v>
      </c>
      <c r="M20" s="32" t="s">
        <v>68</v>
      </c>
      <c r="N20" s="32">
        <v>130</v>
      </c>
      <c r="O20" s="32">
        <v>29009</v>
      </c>
      <c r="P20" s="32">
        <v>8005</v>
      </c>
      <c r="Q20" s="32">
        <v>5718</v>
      </c>
      <c r="R20" s="32">
        <v>2900000</v>
      </c>
      <c r="S20" s="32">
        <v>49.05</v>
      </c>
      <c r="W20" s="32">
        <v>49.05</v>
      </c>
    </row>
    <row r="21" spans="1:24" s="32" customFormat="1" x14ac:dyDescent="0.25">
      <c r="A21" s="32" t="s">
        <v>36</v>
      </c>
      <c r="B21" s="32">
        <v>2075255</v>
      </c>
      <c r="C21" s="32" t="s">
        <v>35</v>
      </c>
      <c r="D21" s="32" t="s">
        <v>46</v>
      </c>
      <c r="E21" s="42">
        <v>43575</v>
      </c>
      <c r="F21" s="32" t="s">
        <v>47</v>
      </c>
      <c r="G21" s="32" t="s">
        <v>60</v>
      </c>
      <c r="H21" s="32" t="s">
        <v>37</v>
      </c>
      <c r="I21" s="43">
        <v>43543</v>
      </c>
      <c r="J21" s="32" t="s">
        <v>48</v>
      </c>
      <c r="K21" s="32" t="s">
        <v>62</v>
      </c>
      <c r="M21" s="32" t="s">
        <v>69</v>
      </c>
      <c r="N21" s="32">
        <v>130</v>
      </c>
      <c r="O21" s="32" t="s">
        <v>64</v>
      </c>
      <c r="P21" s="32">
        <v>8263</v>
      </c>
      <c r="Q21" s="32">
        <v>5718</v>
      </c>
      <c r="R21" s="32" t="s">
        <v>65</v>
      </c>
      <c r="S21" s="32">
        <v>61.54</v>
      </c>
      <c r="U21" s="32">
        <v>61.54</v>
      </c>
    </row>
    <row r="22" spans="1:24" s="32" customFormat="1" x14ac:dyDescent="0.25">
      <c r="A22" s="32" t="s">
        <v>36</v>
      </c>
      <c r="B22" s="32">
        <v>2075255</v>
      </c>
      <c r="C22" s="32" t="s">
        <v>35</v>
      </c>
      <c r="D22" s="32" t="s">
        <v>46</v>
      </c>
      <c r="E22" s="42">
        <v>43575</v>
      </c>
      <c r="F22" s="32" t="s">
        <v>47</v>
      </c>
      <c r="G22" s="32" t="s">
        <v>60</v>
      </c>
      <c r="H22" s="32" t="s">
        <v>37</v>
      </c>
      <c r="I22" s="43">
        <v>43543</v>
      </c>
      <c r="J22" s="32" t="s">
        <v>61</v>
      </c>
      <c r="K22" s="32" t="s">
        <v>62</v>
      </c>
      <c r="M22" s="32" t="s">
        <v>70</v>
      </c>
      <c r="N22" s="32">
        <v>130</v>
      </c>
      <c r="O22" s="32" t="s">
        <v>64</v>
      </c>
      <c r="P22" s="32">
        <v>8263</v>
      </c>
      <c r="Q22" s="32">
        <v>5718</v>
      </c>
      <c r="R22" s="32" t="s">
        <v>65</v>
      </c>
      <c r="S22" s="32">
        <v>63.37</v>
      </c>
      <c r="U22" s="32">
        <v>63.37</v>
      </c>
    </row>
    <row r="23" spans="1:24" s="32" customFormat="1" x14ac:dyDescent="0.25">
      <c r="A23" s="32" t="s">
        <v>36</v>
      </c>
      <c r="B23" s="32">
        <v>2075255</v>
      </c>
      <c r="C23" s="32" t="s">
        <v>35</v>
      </c>
      <c r="D23" s="32" t="s">
        <v>46</v>
      </c>
      <c r="E23" s="42">
        <v>43575</v>
      </c>
      <c r="F23" s="32" t="s">
        <v>47</v>
      </c>
      <c r="G23" s="32" t="s">
        <v>60</v>
      </c>
      <c r="H23" s="32" t="s">
        <v>37</v>
      </c>
      <c r="I23" s="43">
        <v>43540</v>
      </c>
      <c r="J23" s="32" t="s">
        <v>61</v>
      </c>
      <c r="K23" s="32" t="s">
        <v>62</v>
      </c>
      <c r="M23" s="32" t="s">
        <v>70</v>
      </c>
      <c r="N23" s="32">
        <v>130</v>
      </c>
      <c r="O23" s="32" t="s">
        <v>64</v>
      </c>
      <c r="P23" s="32">
        <v>8263</v>
      </c>
      <c r="Q23" s="32">
        <v>5718</v>
      </c>
      <c r="R23" s="32" t="s">
        <v>65</v>
      </c>
      <c r="S23" s="32">
        <v>63.37</v>
      </c>
      <c r="U23" s="32">
        <v>63.37</v>
      </c>
    </row>
    <row r="24" spans="1:24" s="32" customFormat="1" x14ac:dyDescent="0.25">
      <c r="A24" s="32" t="s">
        <v>36</v>
      </c>
      <c r="B24" s="32">
        <v>2075255</v>
      </c>
      <c r="C24" s="32" t="s">
        <v>35</v>
      </c>
      <c r="D24" s="32" t="s">
        <v>46</v>
      </c>
      <c r="E24" s="42">
        <v>43575</v>
      </c>
      <c r="F24" s="32" t="s">
        <v>47</v>
      </c>
      <c r="G24" s="32" t="s">
        <v>60</v>
      </c>
      <c r="H24" s="32" t="s">
        <v>37</v>
      </c>
      <c r="I24" s="43">
        <v>43542</v>
      </c>
      <c r="J24" s="32" t="s">
        <v>61</v>
      </c>
      <c r="K24" s="32" t="s">
        <v>62</v>
      </c>
      <c r="M24" s="32" t="s">
        <v>70</v>
      </c>
      <c r="N24" s="32">
        <v>130</v>
      </c>
      <c r="O24" s="32" t="s">
        <v>64</v>
      </c>
      <c r="P24" s="32">
        <v>8263</v>
      </c>
      <c r="Q24" s="32">
        <v>5718</v>
      </c>
      <c r="R24" s="32" t="s">
        <v>65</v>
      </c>
      <c r="S24" s="32">
        <v>63.37</v>
      </c>
      <c r="U24" s="32">
        <v>63.37</v>
      </c>
    </row>
    <row r="25" spans="1:24" s="32" customFormat="1" x14ac:dyDescent="0.25">
      <c r="A25" s="32" t="s">
        <v>36</v>
      </c>
      <c r="B25" s="32">
        <v>2075255</v>
      </c>
      <c r="C25" s="32" t="s">
        <v>35</v>
      </c>
      <c r="D25" s="32" t="s">
        <v>46</v>
      </c>
      <c r="E25" s="42">
        <v>43575</v>
      </c>
      <c r="F25" s="32" t="s">
        <v>47</v>
      </c>
      <c r="G25" s="32" t="s">
        <v>60</v>
      </c>
      <c r="H25" s="32" t="s">
        <v>37</v>
      </c>
      <c r="I25" s="43">
        <v>43541</v>
      </c>
      <c r="J25" s="32" t="s">
        <v>61</v>
      </c>
      <c r="K25" s="32" t="s">
        <v>62</v>
      </c>
      <c r="M25" s="32" t="s">
        <v>71</v>
      </c>
      <c r="N25" s="32">
        <v>130</v>
      </c>
      <c r="O25" s="32" t="s">
        <v>64</v>
      </c>
      <c r="P25" s="32">
        <v>8263</v>
      </c>
      <c r="Q25" s="32">
        <v>5718</v>
      </c>
      <c r="R25" s="32" t="s">
        <v>65</v>
      </c>
      <c r="S25" s="32">
        <v>398.14</v>
      </c>
      <c r="U25" s="32">
        <v>398.14</v>
      </c>
    </row>
    <row r="26" spans="1:24" s="32" customFormat="1" x14ac:dyDescent="0.25">
      <c r="A26" s="32" t="s">
        <v>36</v>
      </c>
      <c r="B26" s="32">
        <v>2075255</v>
      </c>
      <c r="C26" s="32" t="s">
        <v>35</v>
      </c>
      <c r="D26" s="32" t="s">
        <v>46</v>
      </c>
      <c r="E26" s="42">
        <v>43575</v>
      </c>
      <c r="F26" s="32" t="s">
        <v>47</v>
      </c>
      <c r="G26" s="32" t="s">
        <v>60</v>
      </c>
      <c r="H26" s="32" t="s">
        <v>37</v>
      </c>
      <c r="I26" s="43">
        <v>43543</v>
      </c>
      <c r="J26" s="32" t="s">
        <v>61</v>
      </c>
      <c r="K26" s="32" t="s">
        <v>62</v>
      </c>
      <c r="M26" s="32" t="s">
        <v>71</v>
      </c>
      <c r="N26" s="32">
        <v>130</v>
      </c>
      <c r="O26" s="32" t="s">
        <v>64</v>
      </c>
      <c r="P26" s="32">
        <v>8263</v>
      </c>
      <c r="Q26" s="32">
        <v>5718</v>
      </c>
      <c r="R26" s="32" t="s">
        <v>65</v>
      </c>
      <c r="S26" s="32">
        <v>398.14</v>
      </c>
      <c r="U26" s="32">
        <v>398.14</v>
      </c>
    </row>
    <row r="27" spans="1:24" s="32" customFormat="1" x14ac:dyDescent="0.25">
      <c r="A27" s="32" t="s">
        <v>36</v>
      </c>
      <c r="B27" s="32">
        <v>2075255</v>
      </c>
      <c r="C27" s="32" t="s">
        <v>35</v>
      </c>
      <c r="D27" s="32" t="s">
        <v>46</v>
      </c>
      <c r="E27" s="42">
        <v>43575</v>
      </c>
      <c r="F27" s="32" t="s">
        <v>47</v>
      </c>
      <c r="G27" s="32" t="s">
        <v>60</v>
      </c>
      <c r="H27" s="32" t="s">
        <v>37</v>
      </c>
      <c r="I27" s="43">
        <v>43542</v>
      </c>
      <c r="J27" s="32" t="s">
        <v>61</v>
      </c>
      <c r="K27" s="32" t="s">
        <v>62</v>
      </c>
      <c r="M27" s="32" t="s">
        <v>71</v>
      </c>
      <c r="N27" s="32">
        <v>130</v>
      </c>
      <c r="O27" s="32" t="s">
        <v>64</v>
      </c>
      <c r="P27" s="32">
        <v>8263</v>
      </c>
      <c r="Q27" s="32">
        <v>5718</v>
      </c>
      <c r="R27" s="44" t="s">
        <v>65</v>
      </c>
      <c r="S27" s="44">
        <v>398.14</v>
      </c>
      <c r="T27" s="44"/>
      <c r="U27" s="44">
        <v>398.14</v>
      </c>
      <c r="V27" s="44"/>
      <c r="W27" s="44"/>
    </row>
    <row r="28" spans="1:24" x14ac:dyDescent="0.25">
      <c r="R28" s="30" t="s">
        <v>38</v>
      </c>
      <c r="S28" s="31">
        <f>SUM(S12:S27)</f>
        <v>2592.4799999999991</v>
      </c>
      <c r="T28" s="31">
        <f t="shared" ref="T28:W28" si="0">SUM(T12:T27)</f>
        <v>377.25</v>
      </c>
      <c r="U28" s="31">
        <f t="shared" si="0"/>
        <v>1549.5</v>
      </c>
      <c r="V28" s="31">
        <f t="shared" si="0"/>
        <v>554.25</v>
      </c>
      <c r="W28" s="31">
        <f t="shared" si="0"/>
        <v>111.48</v>
      </c>
      <c r="X28" s="29" t="b">
        <f>IF(S28=SUM(T28:W28),TRUE,FALSE)</f>
        <v>1</v>
      </c>
    </row>
    <row r="29" spans="1:24" x14ac:dyDescent="0.25">
      <c r="R29" s="30" t="s">
        <v>39</v>
      </c>
      <c r="S29" s="31">
        <f>S28</f>
        <v>2592.4799999999991</v>
      </c>
      <c r="T29" s="31">
        <f t="shared" ref="T29:W29" si="1">T28</f>
        <v>377.25</v>
      </c>
      <c r="U29" s="31">
        <f t="shared" si="1"/>
        <v>1549.5</v>
      </c>
      <c r="V29" s="31">
        <f t="shared" si="1"/>
        <v>554.25</v>
      </c>
      <c r="W29" s="31">
        <f t="shared" si="1"/>
        <v>111.48</v>
      </c>
      <c r="X29" s="29"/>
    </row>
    <row r="33" spans="1:23" s="29" customFormat="1" x14ac:dyDescent="0.25">
      <c r="A33" s="29" t="s">
        <v>36</v>
      </c>
      <c r="B33" s="29">
        <v>2075255</v>
      </c>
      <c r="C33" s="29" t="s">
        <v>35</v>
      </c>
      <c r="D33" s="29" t="s">
        <v>46</v>
      </c>
      <c r="E33" s="28">
        <v>43605</v>
      </c>
      <c r="F33" s="29" t="s">
        <v>40</v>
      </c>
      <c r="G33" s="29" t="s">
        <v>72</v>
      </c>
      <c r="H33" s="29" t="s">
        <v>37</v>
      </c>
      <c r="M33" s="29" t="s">
        <v>73</v>
      </c>
      <c r="N33" s="29">
        <v>130</v>
      </c>
      <c r="O33" s="29">
        <v>29009</v>
      </c>
      <c r="P33" s="29">
        <v>8005</v>
      </c>
      <c r="Q33" s="29">
        <v>5711</v>
      </c>
      <c r="R33" s="29">
        <v>2900000</v>
      </c>
      <c r="S33" s="29">
        <v>393.25</v>
      </c>
      <c r="T33" s="29">
        <v>393.25</v>
      </c>
    </row>
    <row r="34" spans="1:23" s="29" customFormat="1" x14ac:dyDescent="0.25">
      <c r="A34" s="29" t="s">
        <v>36</v>
      </c>
      <c r="B34" s="29">
        <v>2075255</v>
      </c>
      <c r="C34" s="29" t="s">
        <v>35</v>
      </c>
      <c r="D34" s="29" t="s">
        <v>46</v>
      </c>
      <c r="E34" s="28">
        <v>43605</v>
      </c>
      <c r="F34" s="29" t="s">
        <v>40</v>
      </c>
      <c r="G34" s="29" t="s">
        <v>72</v>
      </c>
      <c r="K34" s="29" t="s">
        <v>114</v>
      </c>
      <c r="N34" s="29">
        <v>130</v>
      </c>
      <c r="O34" s="29">
        <v>29009</v>
      </c>
      <c r="P34" s="29">
        <v>8005</v>
      </c>
      <c r="Q34" s="29">
        <v>5735</v>
      </c>
      <c r="R34" s="29">
        <v>2900000</v>
      </c>
      <c r="S34" s="29">
        <v>130.1</v>
      </c>
      <c r="V34" s="29">
        <v>130.1</v>
      </c>
    </row>
    <row r="35" spans="1:23" s="29" customFormat="1" x14ac:dyDescent="0.25">
      <c r="A35" s="29" t="s">
        <v>36</v>
      </c>
      <c r="B35" s="29">
        <v>2075255</v>
      </c>
      <c r="C35" s="29" t="s">
        <v>35</v>
      </c>
      <c r="D35" s="29" t="s">
        <v>46</v>
      </c>
      <c r="E35" s="28">
        <v>43605</v>
      </c>
      <c r="F35" s="29" t="s">
        <v>40</v>
      </c>
      <c r="G35" s="29" t="s">
        <v>72</v>
      </c>
      <c r="K35" s="29" t="s">
        <v>115</v>
      </c>
      <c r="N35" s="29">
        <v>130</v>
      </c>
      <c r="O35" s="29">
        <v>29009</v>
      </c>
      <c r="P35" s="29">
        <v>8005</v>
      </c>
      <c r="Q35" s="29">
        <v>5735</v>
      </c>
      <c r="R35" s="29">
        <v>2900000</v>
      </c>
      <c r="S35" s="29">
        <v>246.33</v>
      </c>
      <c r="W35" s="29">
        <v>246.33</v>
      </c>
    </row>
    <row r="36" spans="1:23" s="29" customFormat="1" x14ac:dyDescent="0.25">
      <c r="A36" s="29" t="s">
        <v>36</v>
      </c>
      <c r="B36" s="29">
        <v>2075255</v>
      </c>
      <c r="C36" s="29" t="s">
        <v>35</v>
      </c>
      <c r="D36" s="29" t="s">
        <v>46</v>
      </c>
      <c r="E36" s="28">
        <v>43605</v>
      </c>
      <c r="F36" s="29" t="s">
        <v>40</v>
      </c>
      <c r="G36" s="29" t="s">
        <v>72</v>
      </c>
      <c r="H36" s="29" t="s">
        <v>37</v>
      </c>
      <c r="M36" s="29" t="s">
        <v>74</v>
      </c>
      <c r="N36" s="29">
        <v>130</v>
      </c>
      <c r="O36" s="29">
        <v>29009</v>
      </c>
      <c r="P36" s="29">
        <v>8005</v>
      </c>
      <c r="Q36" s="29">
        <v>5711</v>
      </c>
      <c r="R36" s="29">
        <v>2900000</v>
      </c>
      <c r="S36" s="29">
        <v>447.25</v>
      </c>
      <c r="T36" s="29">
        <v>447.25</v>
      </c>
    </row>
    <row r="37" spans="1:23" s="29" customFormat="1" x14ac:dyDescent="0.25">
      <c r="A37" s="29" t="s">
        <v>36</v>
      </c>
      <c r="B37" s="29">
        <v>2075255</v>
      </c>
      <c r="C37" s="29" t="s">
        <v>35</v>
      </c>
      <c r="D37" s="29" t="s">
        <v>46</v>
      </c>
      <c r="E37" s="28">
        <v>43605</v>
      </c>
      <c r="F37" s="29" t="s">
        <v>40</v>
      </c>
      <c r="G37" s="29" t="s">
        <v>72</v>
      </c>
      <c r="H37" s="29" t="s">
        <v>37</v>
      </c>
      <c r="M37" s="29" t="s">
        <v>75</v>
      </c>
      <c r="N37" s="29">
        <v>130</v>
      </c>
      <c r="O37" s="29">
        <v>29009</v>
      </c>
      <c r="P37" s="29">
        <v>8005</v>
      </c>
      <c r="Q37" s="29">
        <v>5711</v>
      </c>
      <c r="R37" s="29">
        <v>2900000</v>
      </c>
      <c r="S37" s="29">
        <v>475.25</v>
      </c>
      <c r="T37" s="29">
        <v>475.25</v>
      </c>
    </row>
    <row r="38" spans="1:23" s="29" customFormat="1" x14ac:dyDescent="0.25">
      <c r="A38" s="29" t="s">
        <v>36</v>
      </c>
      <c r="B38" s="29">
        <v>2075255</v>
      </c>
      <c r="C38" s="29" t="s">
        <v>35</v>
      </c>
      <c r="D38" s="29" t="s">
        <v>46</v>
      </c>
      <c r="E38" s="28">
        <v>43605</v>
      </c>
      <c r="F38" s="29" t="s">
        <v>40</v>
      </c>
      <c r="G38" s="29" t="s">
        <v>72</v>
      </c>
      <c r="H38" s="29" t="s">
        <v>37</v>
      </c>
      <c r="M38" s="29" t="s">
        <v>76</v>
      </c>
      <c r="N38" s="29">
        <v>130</v>
      </c>
      <c r="O38" s="29">
        <v>29009</v>
      </c>
      <c r="P38" s="29">
        <v>8005</v>
      </c>
      <c r="Q38" s="29">
        <v>5711</v>
      </c>
      <c r="R38" s="29">
        <v>2900000</v>
      </c>
      <c r="S38" s="29">
        <v>556.25</v>
      </c>
      <c r="T38" s="29">
        <v>556.25</v>
      </c>
    </row>
    <row r="39" spans="1:23" s="29" customFormat="1" x14ac:dyDescent="0.25">
      <c r="A39" s="29" t="s">
        <v>36</v>
      </c>
      <c r="B39" s="29">
        <v>2075255</v>
      </c>
      <c r="C39" s="29" t="s">
        <v>35</v>
      </c>
      <c r="D39" s="29" t="s">
        <v>46</v>
      </c>
      <c r="E39" s="28">
        <v>43605</v>
      </c>
      <c r="F39" s="29" t="s">
        <v>40</v>
      </c>
      <c r="G39" s="29" t="s">
        <v>72</v>
      </c>
      <c r="H39" s="29" t="s">
        <v>37</v>
      </c>
      <c r="M39" s="29" t="s">
        <v>77</v>
      </c>
      <c r="N39" s="29">
        <v>130</v>
      </c>
      <c r="O39" s="29">
        <v>29009</v>
      </c>
      <c r="P39" s="29">
        <v>8005</v>
      </c>
      <c r="Q39" s="29">
        <v>5712</v>
      </c>
      <c r="R39" s="29">
        <v>2900000</v>
      </c>
      <c r="S39" s="29">
        <v>702.25</v>
      </c>
      <c r="T39" s="29">
        <v>702.25</v>
      </c>
    </row>
    <row r="40" spans="1:23" s="29" customFormat="1" x14ac:dyDescent="0.25">
      <c r="A40" s="29" t="s">
        <v>36</v>
      </c>
      <c r="B40" s="29">
        <v>2075255</v>
      </c>
      <c r="C40" s="29" t="s">
        <v>35</v>
      </c>
      <c r="D40" s="29" t="s">
        <v>46</v>
      </c>
      <c r="E40" s="28">
        <v>43605</v>
      </c>
      <c r="F40" s="29" t="s">
        <v>40</v>
      </c>
      <c r="G40" s="29" t="s">
        <v>72</v>
      </c>
      <c r="H40" s="29" t="s">
        <v>37</v>
      </c>
      <c r="M40" s="29" t="s">
        <v>78</v>
      </c>
      <c r="N40" s="29">
        <v>130</v>
      </c>
      <c r="O40" s="29">
        <v>29009</v>
      </c>
      <c r="P40" s="29">
        <v>8005</v>
      </c>
      <c r="Q40" s="29">
        <v>5712</v>
      </c>
      <c r="R40" s="29">
        <v>2900000</v>
      </c>
      <c r="S40" s="29">
        <v>1057.25</v>
      </c>
      <c r="T40" s="29">
        <v>1057.25</v>
      </c>
    </row>
    <row r="41" spans="1:23" s="29" customFormat="1" x14ac:dyDescent="0.25">
      <c r="A41" s="29" t="s">
        <v>36</v>
      </c>
      <c r="B41" s="29">
        <v>2075255</v>
      </c>
      <c r="C41" s="29" t="s">
        <v>35</v>
      </c>
      <c r="D41" s="29" t="s">
        <v>46</v>
      </c>
      <c r="E41" s="28">
        <v>43605</v>
      </c>
      <c r="F41" s="29" t="s">
        <v>40</v>
      </c>
      <c r="G41" s="29" t="s">
        <v>72</v>
      </c>
      <c r="H41" s="29" t="s">
        <v>37</v>
      </c>
      <c r="M41" s="29" t="s">
        <v>79</v>
      </c>
      <c r="N41" s="29">
        <v>130</v>
      </c>
      <c r="O41" s="29">
        <v>29009</v>
      </c>
      <c r="P41" s="29">
        <v>8005</v>
      </c>
      <c r="Q41" s="29">
        <v>5713</v>
      </c>
      <c r="R41" s="29">
        <v>2900000</v>
      </c>
      <c r="S41" s="29">
        <v>526.25</v>
      </c>
      <c r="V41" s="29">
        <v>526.25</v>
      </c>
    </row>
    <row r="42" spans="1:23" s="29" customFormat="1" x14ac:dyDescent="0.25">
      <c r="A42" s="29" t="s">
        <v>36</v>
      </c>
      <c r="B42" s="29">
        <v>2075255</v>
      </c>
      <c r="C42" s="29" t="s">
        <v>35</v>
      </c>
      <c r="D42" s="29" t="s">
        <v>46</v>
      </c>
      <c r="E42" s="28">
        <v>43605</v>
      </c>
      <c r="F42" s="29" t="s">
        <v>40</v>
      </c>
      <c r="G42" s="29" t="s">
        <v>72</v>
      </c>
      <c r="H42" s="29" t="s">
        <v>37</v>
      </c>
      <c r="M42" s="29" t="s">
        <v>80</v>
      </c>
      <c r="N42" s="29">
        <v>130</v>
      </c>
      <c r="O42" s="29">
        <v>29009</v>
      </c>
      <c r="P42" s="29">
        <v>8005</v>
      </c>
      <c r="Q42" s="29">
        <v>5713</v>
      </c>
      <c r="R42" s="29">
        <v>2900000</v>
      </c>
      <c r="S42" s="29">
        <v>822.25</v>
      </c>
      <c r="V42" s="29">
        <v>822.25</v>
      </c>
    </row>
    <row r="43" spans="1:23" s="29" customFormat="1" x14ac:dyDescent="0.25">
      <c r="A43" s="29" t="s">
        <v>36</v>
      </c>
      <c r="B43" s="29">
        <v>2075255</v>
      </c>
      <c r="C43" s="29" t="s">
        <v>35</v>
      </c>
      <c r="D43" s="29" t="s">
        <v>46</v>
      </c>
      <c r="E43" s="28">
        <v>43605</v>
      </c>
      <c r="F43" s="29" t="s">
        <v>47</v>
      </c>
      <c r="G43" s="29" t="s">
        <v>81</v>
      </c>
      <c r="H43" s="29" t="s">
        <v>37</v>
      </c>
      <c r="I43" s="27">
        <v>43579</v>
      </c>
      <c r="J43" s="29" t="s">
        <v>48</v>
      </c>
      <c r="K43" s="29" t="s">
        <v>82</v>
      </c>
      <c r="M43" s="29" t="s">
        <v>83</v>
      </c>
      <c r="N43" s="29">
        <v>130</v>
      </c>
      <c r="O43" s="29">
        <v>29009</v>
      </c>
      <c r="P43" s="29">
        <v>8005</v>
      </c>
      <c r="Q43" s="29">
        <v>5718</v>
      </c>
      <c r="R43" s="29">
        <v>2900000</v>
      </c>
      <c r="S43" s="29">
        <v>3.85</v>
      </c>
      <c r="W43" s="29">
        <v>3.85</v>
      </c>
    </row>
    <row r="44" spans="1:23" s="29" customFormat="1" x14ac:dyDescent="0.25">
      <c r="A44" s="29" t="s">
        <v>36</v>
      </c>
      <c r="B44" s="29">
        <v>2075255</v>
      </c>
      <c r="C44" s="29" t="s">
        <v>35</v>
      </c>
      <c r="D44" s="29" t="s">
        <v>46</v>
      </c>
      <c r="E44" s="28">
        <v>43605</v>
      </c>
      <c r="F44" s="29" t="s">
        <v>47</v>
      </c>
      <c r="G44" s="29" t="s">
        <v>84</v>
      </c>
      <c r="H44" s="29" t="s">
        <v>37</v>
      </c>
      <c r="I44" s="27">
        <v>43594</v>
      </c>
      <c r="J44" s="29" t="s">
        <v>85</v>
      </c>
      <c r="K44" s="29" t="s">
        <v>86</v>
      </c>
      <c r="L44" s="29" t="s">
        <v>87</v>
      </c>
      <c r="M44" s="29" t="s">
        <v>88</v>
      </c>
      <c r="N44" s="29">
        <v>130</v>
      </c>
      <c r="O44" s="29">
        <v>29009</v>
      </c>
      <c r="P44" s="29">
        <v>8005</v>
      </c>
      <c r="Q44" s="29">
        <v>5718</v>
      </c>
      <c r="R44" s="29">
        <v>2900000</v>
      </c>
      <c r="S44" s="29">
        <v>12.5</v>
      </c>
      <c r="W44" s="29">
        <v>12.5</v>
      </c>
    </row>
    <row r="45" spans="1:23" s="29" customFormat="1" x14ac:dyDescent="0.25">
      <c r="A45" s="29" t="s">
        <v>36</v>
      </c>
      <c r="B45" s="29">
        <v>2075255</v>
      </c>
      <c r="C45" s="29" t="s">
        <v>35</v>
      </c>
      <c r="D45" s="29" t="s">
        <v>46</v>
      </c>
      <c r="E45" s="28">
        <v>43605</v>
      </c>
      <c r="F45" s="29" t="s">
        <v>47</v>
      </c>
      <c r="G45" s="29" t="s">
        <v>84</v>
      </c>
      <c r="H45" s="29" t="s">
        <v>37</v>
      </c>
      <c r="I45" s="27">
        <v>43594</v>
      </c>
      <c r="J45" s="29" t="s">
        <v>85</v>
      </c>
      <c r="K45" s="29" t="s">
        <v>86</v>
      </c>
      <c r="L45" s="29" t="s">
        <v>87</v>
      </c>
      <c r="M45" s="29" t="s">
        <v>89</v>
      </c>
      <c r="N45" s="29">
        <v>130</v>
      </c>
      <c r="O45" s="29">
        <v>29009</v>
      </c>
      <c r="P45" s="29">
        <v>8005</v>
      </c>
      <c r="Q45" s="29">
        <v>5718</v>
      </c>
      <c r="R45" s="29">
        <v>2900000</v>
      </c>
      <c r="S45" s="29">
        <v>13.46</v>
      </c>
      <c r="W45" s="29">
        <v>13.46</v>
      </c>
    </row>
    <row r="46" spans="1:23" s="29" customFormat="1" x14ac:dyDescent="0.25">
      <c r="A46" s="29" t="s">
        <v>36</v>
      </c>
      <c r="B46" s="29">
        <v>2075255</v>
      </c>
      <c r="C46" s="29" t="s">
        <v>35</v>
      </c>
      <c r="D46" s="29" t="s">
        <v>46</v>
      </c>
      <c r="E46" s="28">
        <v>43605</v>
      </c>
      <c r="F46" s="29" t="s">
        <v>47</v>
      </c>
      <c r="G46" s="29" t="s">
        <v>90</v>
      </c>
      <c r="H46" s="29" t="s">
        <v>37</v>
      </c>
      <c r="I46" s="27">
        <v>43588</v>
      </c>
      <c r="J46" s="29" t="s">
        <v>48</v>
      </c>
      <c r="K46" s="29" t="s">
        <v>91</v>
      </c>
      <c r="M46" s="29" t="s">
        <v>49</v>
      </c>
      <c r="N46" s="29">
        <v>130</v>
      </c>
      <c r="O46" s="29">
        <v>29009</v>
      </c>
      <c r="P46" s="29">
        <v>8005</v>
      </c>
      <c r="Q46" s="29">
        <v>5718</v>
      </c>
      <c r="R46" s="29">
        <v>2900000</v>
      </c>
      <c r="S46" s="29">
        <v>15.38</v>
      </c>
      <c r="W46" s="29">
        <v>15.38</v>
      </c>
    </row>
    <row r="47" spans="1:23" s="29" customFormat="1" x14ac:dyDescent="0.25">
      <c r="A47" s="29" t="s">
        <v>36</v>
      </c>
      <c r="B47" s="29">
        <v>2075255</v>
      </c>
      <c r="C47" s="29" t="s">
        <v>35</v>
      </c>
      <c r="D47" s="29" t="s">
        <v>46</v>
      </c>
      <c r="E47" s="28">
        <v>43605</v>
      </c>
      <c r="F47" s="29" t="s">
        <v>47</v>
      </c>
      <c r="G47" s="29" t="s">
        <v>81</v>
      </c>
      <c r="H47" s="29" t="s">
        <v>37</v>
      </c>
      <c r="I47" s="27">
        <v>43579</v>
      </c>
      <c r="J47" s="29" t="s">
        <v>48</v>
      </c>
      <c r="K47" s="29" t="s">
        <v>82</v>
      </c>
      <c r="M47" s="29" t="s">
        <v>49</v>
      </c>
      <c r="N47" s="29">
        <v>130</v>
      </c>
      <c r="O47" s="29">
        <v>29009</v>
      </c>
      <c r="P47" s="29">
        <v>8005</v>
      </c>
      <c r="Q47" s="29">
        <v>5718</v>
      </c>
      <c r="R47" s="29">
        <v>2900000</v>
      </c>
      <c r="S47" s="29">
        <v>15.38</v>
      </c>
      <c r="W47" s="29">
        <v>15.38</v>
      </c>
    </row>
    <row r="48" spans="1:23" s="29" customFormat="1" x14ac:dyDescent="0.25">
      <c r="A48" s="29" t="s">
        <v>36</v>
      </c>
      <c r="B48" s="29">
        <v>2075255</v>
      </c>
      <c r="C48" s="29" t="s">
        <v>35</v>
      </c>
      <c r="D48" s="29" t="s">
        <v>46</v>
      </c>
      <c r="E48" s="28">
        <v>43605</v>
      </c>
      <c r="F48" s="29" t="s">
        <v>47</v>
      </c>
      <c r="G48" s="29" t="s">
        <v>92</v>
      </c>
      <c r="H48" s="29" t="s">
        <v>37</v>
      </c>
      <c r="I48" s="27">
        <v>43571</v>
      </c>
      <c r="J48" s="29" t="s">
        <v>85</v>
      </c>
      <c r="K48" s="29" t="s">
        <v>93</v>
      </c>
      <c r="L48" s="29" t="s">
        <v>94</v>
      </c>
      <c r="M48" s="29" t="s">
        <v>95</v>
      </c>
      <c r="N48" s="29">
        <v>130</v>
      </c>
      <c r="O48" s="29">
        <v>29009</v>
      </c>
      <c r="P48" s="29">
        <v>8005</v>
      </c>
      <c r="Q48" s="29">
        <v>5718</v>
      </c>
      <c r="R48" s="29">
        <v>2900000</v>
      </c>
      <c r="S48" s="29">
        <v>21.15</v>
      </c>
      <c r="V48" s="29">
        <v>21.15</v>
      </c>
    </row>
    <row r="49" spans="1:23" s="29" customFormat="1" x14ac:dyDescent="0.25">
      <c r="A49" s="29" t="s">
        <v>36</v>
      </c>
      <c r="B49" s="29">
        <v>2075255</v>
      </c>
      <c r="C49" s="29" t="s">
        <v>35</v>
      </c>
      <c r="D49" s="29" t="s">
        <v>46</v>
      </c>
      <c r="E49" s="28">
        <v>43605</v>
      </c>
      <c r="F49" s="29" t="s">
        <v>47</v>
      </c>
      <c r="G49" s="29" t="s">
        <v>84</v>
      </c>
      <c r="H49" s="29" t="s">
        <v>37</v>
      </c>
      <c r="I49" s="27">
        <v>43595</v>
      </c>
      <c r="J49" s="29" t="s">
        <v>50</v>
      </c>
      <c r="K49" s="29" t="s">
        <v>86</v>
      </c>
      <c r="M49" s="29" t="s">
        <v>96</v>
      </c>
      <c r="N49" s="29">
        <v>130</v>
      </c>
      <c r="O49" s="29">
        <v>29009</v>
      </c>
      <c r="P49" s="29">
        <v>8005</v>
      </c>
      <c r="Q49" s="29">
        <v>5718</v>
      </c>
      <c r="R49" s="29">
        <v>2900000</v>
      </c>
      <c r="S49" s="29">
        <v>21.67</v>
      </c>
      <c r="W49" s="29">
        <v>21.67</v>
      </c>
    </row>
    <row r="50" spans="1:23" s="32" customFormat="1" x14ac:dyDescent="0.25">
      <c r="A50" s="32" t="s">
        <v>36</v>
      </c>
      <c r="B50" s="32">
        <v>2075255</v>
      </c>
      <c r="C50" s="32" t="s">
        <v>35</v>
      </c>
      <c r="D50" s="32" t="s">
        <v>46</v>
      </c>
      <c r="E50" s="42">
        <v>43605</v>
      </c>
      <c r="F50" s="32" t="s">
        <v>47</v>
      </c>
      <c r="G50" s="32" t="s">
        <v>92</v>
      </c>
      <c r="H50" s="32" t="s">
        <v>37</v>
      </c>
      <c r="I50" s="43">
        <v>43570</v>
      </c>
      <c r="J50" s="32" t="s">
        <v>50</v>
      </c>
      <c r="K50" s="32" t="s">
        <v>93</v>
      </c>
      <c r="M50" s="32" t="s">
        <v>97</v>
      </c>
      <c r="N50" s="32">
        <v>130</v>
      </c>
      <c r="O50" s="32">
        <v>29009</v>
      </c>
      <c r="P50" s="32">
        <v>8005</v>
      </c>
      <c r="Q50" s="32">
        <v>5718</v>
      </c>
      <c r="R50" s="32">
        <v>2900000</v>
      </c>
      <c r="S50" s="32">
        <v>21.67</v>
      </c>
      <c r="V50" s="32">
        <v>21.67</v>
      </c>
    </row>
    <row r="51" spans="1:23" s="32" customFormat="1" x14ac:dyDescent="0.25">
      <c r="A51" s="32" t="s">
        <v>36</v>
      </c>
      <c r="B51" s="32">
        <v>2075255</v>
      </c>
      <c r="C51" s="32" t="s">
        <v>35</v>
      </c>
      <c r="D51" s="32" t="s">
        <v>46</v>
      </c>
      <c r="E51" s="42">
        <v>43605</v>
      </c>
      <c r="F51" s="32" t="s">
        <v>47</v>
      </c>
      <c r="G51" s="32" t="s">
        <v>92</v>
      </c>
      <c r="H51" s="32" t="s">
        <v>37</v>
      </c>
      <c r="I51" s="43">
        <v>43570</v>
      </c>
      <c r="J51" s="32" t="s">
        <v>85</v>
      </c>
      <c r="K51" s="32" t="s">
        <v>93</v>
      </c>
      <c r="L51" s="32" t="s">
        <v>94</v>
      </c>
      <c r="M51" s="32" t="s">
        <v>98</v>
      </c>
      <c r="N51" s="32">
        <v>130</v>
      </c>
      <c r="O51" s="32">
        <v>29009</v>
      </c>
      <c r="P51" s="32">
        <v>8005</v>
      </c>
      <c r="Q51" s="32">
        <v>5718</v>
      </c>
      <c r="R51" s="32">
        <v>2900000</v>
      </c>
      <c r="S51" s="32">
        <v>22.12</v>
      </c>
      <c r="V51" s="32">
        <v>22.12</v>
      </c>
    </row>
    <row r="52" spans="1:23" s="32" customFormat="1" x14ac:dyDescent="0.25">
      <c r="A52" s="32" t="s">
        <v>36</v>
      </c>
      <c r="B52" s="32">
        <v>2075255</v>
      </c>
      <c r="C52" s="32" t="s">
        <v>35</v>
      </c>
      <c r="D52" s="32" t="s">
        <v>46</v>
      </c>
      <c r="E52" s="42">
        <v>43605</v>
      </c>
      <c r="F52" s="32" t="s">
        <v>47</v>
      </c>
      <c r="G52" s="32" t="s">
        <v>84</v>
      </c>
      <c r="H52" s="32" t="s">
        <v>37</v>
      </c>
      <c r="I52" s="43">
        <v>43595</v>
      </c>
      <c r="J52" s="32" t="s">
        <v>48</v>
      </c>
      <c r="K52" s="32" t="s">
        <v>86</v>
      </c>
      <c r="M52" s="32" t="s">
        <v>99</v>
      </c>
      <c r="N52" s="32">
        <v>130</v>
      </c>
      <c r="O52" s="32">
        <v>29009</v>
      </c>
      <c r="P52" s="32">
        <v>8005</v>
      </c>
      <c r="Q52" s="32">
        <v>5718</v>
      </c>
      <c r="R52" s="32">
        <v>2900000</v>
      </c>
      <c r="S52" s="32">
        <v>23.08</v>
      </c>
      <c r="W52" s="32">
        <v>23.08</v>
      </c>
    </row>
    <row r="53" spans="1:23" s="32" customFormat="1" x14ac:dyDescent="0.25">
      <c r="A53" s="32" t="s">
        <v>36</v>
      </c>
      <c r="B53" s="32">
        <v>2075255</v>
      </c>
      <c r="C53" s="32" t="s">
        <v>35</v>
      </c>
      <c r="D53" s="32" t="s">
        <v>46</v>
      </c>
      <c r="E53" s="42">
        <v>43605</v>
      </c>
      <c r="F53" s="32" t="s">
        <v>47</v>
      </c>
      <c r="G53" s="32" t="s">
        <v>92</v>
      </c>
      <c r="H53" s="32" t="s">
        <v>37</v>
      </c>
      <c r="I53" s="43">
        <v>43571</v>
      </c>
      <c r="J53" s="32" t="s">
        <v>50</v>
      </c>
      <c r="K53" s="32" t="s">
        <v>93</v>
      </c>
      <c r="M53" s="32" t="s">
        <v>100</v>
      </c>
      <c r="N53" s="32">
        <v>130</v>
      </c>
      <c r="O53" s="32">
        <v>29009</v>
      </c>
      <c r="P53" s="32">
        <v>8005</v>
      </c>
      <c r="Q53" s="32">
        <v>5718</v>
      </c>
      <c r="R53" s="32">
        <v>2900000</v>
      </c>
      <c r="S53" s="32">
        <v>29.05</v>
      </c>
      <c r="V53" s="32">
        <v>29.05</v>
      </c>
    </row>
    <row r="54" spans="1:23" s="32" customFormat="1" x14ac:dyDescent="0.25">
      <c r="A54" s="32" t="s">
        <v>36</v>
      </c>
      <c r="B54" s="32">
        <v>2075255</v>
      </c>
      <c r="C54" s="32" t="s">
        <v>35</v>
      </c>
      <c r="D54" s="32" t="s">
        <v>46</v>
      </c>
      <c r="E54" s="42">
        <v>43605</v>
      </c>
      <c r="F54" s="32" t="s">
        <v>47</v>
      </c>
      <c r="G54" s="32" t="s">
        <v>101</v>
      </c>
      <c r="H54" s="32" t="s">
        <v>37</v>
      </c>
      <c r="I54" s="43">
        <v>43580</v>
      </c>
      <c r="J54" s="32" t="s">
        <v>50</v>
      </c>
      <c r="K54" s="32" t="s">
        <v>102</v>
      </c>
      <c r="M54" s="32" t="s">
        <v>100</v>
      </c>
      <c r="N54" s="32">
        <v>130</v>
      </c>
      <c r="O54" s="32">
        <v>29009</v>
      </c>
      <c r="P54" s="32">
        <v>8005</v>
      </c>
      <c r="Q54" s="32">
        <v>5718</v>
      </c>
      <c r="R54" s="32">
        <v>2900000</v>
      </c>
      <c r="S54" s="32">
        <v>29.05</v>
      </c>
      <c r="W54" s="32">
        <v>29.05</v>
      </c>
    </row>
    <row r="55" spans="1:23" s="32" customFormat="1" x14ac:dyDescent="0.25">
      <c r="A55" s="32" t="s">
        <v>36</v>
      </c>
      <c r="B55" s="32">
        <v>2075255</v>
      </c>
      <c r="C55" s="32" t="s">
        <v>35</v>
      </c>
      <c r="D55" s="32" t="s">
        <v>46</v>
      </c>
      <c r="E55" s="42">
        <v>43605</v>
      </c>
      <c r="F55" s="32" t="s">
        <v>47</v>
      </c>
      <c r="G55" s="32" t="s">
        <v>84</v>
      </c>
      <c r="H55" s="32" t="s">
        <v>37</v>
      </c>
      <c r="I55" s="43">
        <v>43595</v>
      </c>
      <c r="J55" s="32" t="s">
        <v>85</v>
      </c>
      <c r="K55" s="32" t="s">
        <v>86</v>
      </c>
      <c r="L55" s="32" t="s">
        <v>87</v>
      </c>
      <c r="M55" s="32" t="s">
        <v>103</v>
      </c>
      <c r="N55" s="32">
        <v>130</v>
      </c>
      <c r="O55" s="32">
        <v>29009</v>
      </c>
      <c r="P55" s="32">
        <v>8005</v>
      </c>
      <c r="Q55" s="32">
        <v>5718</v>
      </c>
      <c r="R55" s="32">
        <v>2900000</v>
      </c>
      <c r="S55" s="32">
        <v>29.81</v>
      </c>
      <c r="W55" s="32">
        <v>29.81</v>
      </c>
    </row>
    <row r="56" spans="1:23" s="32" customFormat="1" x14ac:dyDescent="0.25">
      <c r="A56" s="32" t="s">
        <v>36</v>
      </c>
      <c r="B56" s="32">
        <v>2075255</v>
      </c>
      <c r="C56" s="32" t="s">
        <v>35</v>
      </c>
      <c r="D56" s="32" t="s">
        <v>46</v>
      </c>
      <c r="E56" s="42">
        <v>43605</v>
      </c>
      <c r="F56" s="32" t="s">
        <v>47</v>
      </c>
      <c r="G56" s="32" t="s">
        <v>101</v>
      </c>
      <c r="H56" s="32" t="s">
        <v>37</v>
      </c>
      <c r="I56" s="43">
        <v>43581</v>
      </c>
      <c r="J56" s="32" t="s">
        <v>104</v>
      </c>
      <c r="K56" s="32" t="s">
        <v>102</v>
      </c>
      <c r="M56" s="32" t="s">
        <v>105</v>
      </c>
      <c r="N56" s="32">
        <v>130</v>
      </c>
      <c r="O56" s="32">
        <v>29009</v>
      </c>
      <c r="P56" s="32">
        <v>8005</v>
      </c>
      <c r="Q56" s="32">
        <v>5718</v>
      </c>
      <c r="R56" s="32">
        <v>2900000</v>
      </c>
      <c r="S56" s="32">
        <v>29.88</v>
      </c>
      <c r="W56" s="32">
        <v>29.88</v>
      </c>
    </row>
    <row r="57" spans="1:23" s="32" customFormat="1" x14ac:dyDescent="0.25">
      <c r="A57" s="32" t="s">
        <v>36</v>
      </c>
      <c r="B57" s="32">
        <v>2075255</v>
      </c>
      <c r="C57" s="32" t="s">
        <v>35</v>
      </c>
      <c r="D57" s="32" t="s">
        <v>46</v>
      </c>
      <c r="E57" s="42">
        <v>43605</v>
      </c>
      <c r="F57" s="32" t="s">
        <v>47</v>
      </c>
      <c r="G57" s="32" t="s">
        <v>101</v>
      </c>
      <c r="H57" s="32" t="s">
        <v>37</v>
      </c>
      <c r="I57" s="43">
        <v>43581</v>
      </c>
      <c r="J57" s="32" t="s">
        <v>48</v>
      </c>
      <c r="K57" s="32" t="s">
        <v>102</v>
      </c>
      <c r="M57" s="32" t="s">
        <v>106</v>
      </c>
      <c r="N57" s="32">
        <v>130</v>
      </c>
      <c r="O57" s="32">
        <v>29009</v>
      </c>
      <c r="P57" s="32">
        <v>8005</v>
      </c>
      <c r="Q57" s="32">
        <v>5718</v>
      </c>
      <c r="R57" s="32">
        <v>2900000</v>
      </c>
      <c r="S57" s="32">
        <v>30.77</v>
      </c>
      <c r="W57" s="32">
        <v>30.77</v>
      </c>
    </row>
    <row r="58" spans="1:23" s="32" customFormat="1" x14ac:dyDescent="0.25">
      <c r="A58" s="32" t="s">
        <v>36</v>
      </c>
      <c r="B58" s="32">
        <v>2075255</v>
      </c>
      <c r="C58" s="32" t="s">
        <v>35</v>
      </c>
      <c r="D58" s="32" t="s">
        <v>46</v>
      </c>
      <c r="E58" s="42">
        <v>43605</v>
      </c>
      <c r="F58" s="32" t="s">
        <v>47</v>
      </c>
      <c r="G58" s="32" t="s">
        <v>92</v>
      </c>
      <c r="H58" s="32" t="s">
        <v>37</v>
      </c>
      <c r="I58" s="43">
        <v>43571</v>
      </c>
      <c r="J58" s="32" t="s">
        <v>48</v>
      </c>
      <c r="K58" s="32" t="s">
        <v>93</v>
      </c>
      <c r="M58" s="32" t="s">
        <v>106</v>
      </c>
      <c r="N58" s="32">
        <v>130</v>
      </c>
      <c r="O58" s="32">
        <v>29009</v>
      </c>
      <c r="P58" s="32">
        <v>8005</v>
      </c>
      <c r="Q58" s="32">
        <v>5718</v>
      </c>
      <c r="R58" s="32">
        <v>2900000</v>
      </c>
      <c r="S58" s="32">
        <v>30.77</v>
      </c>
      <c r="V58" s="32">
        <v>30.77</v>
      </c>
    </row>
    <row r="59" spans="1:23" s="32" customFormat="1" x14ac:dyDescent="0.25">
      <c r="A59" s="32" t="s">
        <v>36</v>
      </c>
      <c r="B59" s="32">
        <v>2075255</v>
      </c>
      <c r="C59" s="32" t="s">
        <v>35</v>
      </c>
      <c r="D59" s="32" t="s">
        <v>46</v>
      </c>
      <c r="E59" s="42">
        <v>43605</v>
      </c>
      <c r="F59" s="32" t="s">
        <v>47</v>
      </c>
      <c r="G59" s="32" t="s">
        <v>90</v>
      </c>
      <c r="H59" s="32" t="s">
        <v>37</v>
      </c>
      <c r="I59" s="43">
        <v>43588</v>
      </c>
      <c r="J59" s="32" t="s">
        <v>50</v>
      </c>
      <c r="K59" s="32" t="s">
        <v>91</v>
      </c>
      <c r="M59" s="32" t="s">
        <v>51</v>
      </c>
      <c r="N59" s="32">
        <v>130</v>
      </c>
      <c r="O59" s="32">
        <v>29009</v>
      </c>
      <c r="P59" s="32">
        <v>8005</v>
      </c>
      <c r="Q59" s="32">
        <v>5718</v>
      </c>
      <c r="R59" s="32">
        <v>2900000</v>
      </c>
      <c r="S59" s="32">
        <v>31.67</v>
      </c>
      <c r="W59" s="32">
        <v>31.67</v>
      </c>
    </row>
    <row r="60" spans="1:23" s="29" customFormat="1" x14ac:dyDescent="0.25">
      <c r="A60" s="29" t="s">
        <v>36</v>
      </c>
      <c r="B60" s="29">
        <v>2075255</v>
      </c>
      <c r="C60" s="29" t="s">
        <v>35</v>
      </c>
      <c r="D60" s="29" t="s">
        <v>46</v>
      </c>
      <c r="E60" s="28">
        <v>43605</v>
      </c>
      <c r="F60" s="29" t="s">
        <v>47</v>
      </c>
      <c r="G60" s="29" t="s">
        <v>81</v>
      </c>
      <c r="H60" s="29" t="s">
        <v>37</v>
      </c>
      <c r="I60" s="27">
        <v>43579</v>
      </c>
      <c r="J60" s="29" t="s">
        <v>50</v>
      </c>
      <c r="K60" s="29" t="s">
        <v>82</v>
      </c>
      <c r="M60" s="29" t="s">
        <v>51</v>
      </c>
      <c r="N60" s="29">
        <v>130</v>
      </c>
      <c r="O60" s="29">
        <v>29009</v>
      </c>
      <c r="P60" s="29">
        <v>8005</v>
      </c>
      <c r="Q60" s="29">
        <v>5718</v>
      </c>
      <c r="R60" s="29">
        <v>2900000</v>
      </c>
      <c r="S60" s="29">
        <v>31.67</v>
      </c>
      <c r="W60" s="29">
        <v>31.67</v>
      </c>
    </row>
    <row r="61" spans="1:23" s="29" customFormat="1" x14ac:dyDescent="0.25">
      <c r="A61" s="29" t="s">
        <v>36</v>
      </c>
      <c r="B61" s="29">
        <v>2075255</v>
      </c>
      <c r="C61" s="29" t="s">
        <v>35</v>
      </c>
      <c r="D61" s="29" t="s">
        <v>46</v>
      </c>
      <c r="E61" s="28">
        <v>43605</v>
      </c>
      <c r="F61" s="29" t="s">
        <v>47</v>
      </c>
      <c r="G61" s="29" t="s">
        <v>101</v>
      </c>
      <c r="H61" s="29" t="s">
        <v>37</v>
      </c>
      <c r="I61" s="27">
        <v>43581</v>
      </c>
      <c r="J61" s="29" t="s">
        <v>50</v>
      </c>
      <c r="K61" s="29" t="s">
        <v>102</v>
      </c>
      <c r="M61" s="29" t="s">
        <v>107</v>
      </c>
      <c r="N61" s="29">
        <v>130</v>
      </c>
      <c r="O61" s="29">
        <v>29009</v>
      </c>
      <c r="P61" s="29">
        <v>8005</v>
      </c>
      <c r="Q61" s="29">
        <v>5718</v>
      </c>
      <c r="R61" s="29">
        <v>2900000</v>
      </c>
      <c r="S61" s="29">
        <v>39.049999999999997</v>
      </c>
      <c r="W61" s="29">
        <v>39.049999999999997</v>
      </c>
    </row>
    <row r="62" spans="1:23" s="29" customFormat="1" x14ac:dyDescent="0.25">
      <c r="A62" s="29" t="s">
        <v>36</v>
      </c>
      <c r="B62" s="29">
        <v>2075255</v>
      </c>
      <c r="C62" s="29" t="s">
        <v>35</v>
      </c>
      <c r="D62" s="29" t="s">
        <v>46</v>
      </c>
      <c r="E62" s="28">
        <v>43605</v>
      </c>
      <c r="F62" s="29" t="s">
        <v>47</v>
      </c>
      <c r="G62" s="29" t="s">
        <v>84</v>
      </c>
      <c r="H62" s="29" t="s">
        <v>37</v>
      </c>
      <c r="I62" s="27">
        <v>43595</v>
      </c>
      <c r="J62" s="29" t="s">
        <v>85</v>
      </c>
      <c r="K62" s="29" t="s">
        <v>86</v>
      </c>
      <c r="L62" s="29" t="s">
        <v>87</v>
      </c>
      <c r="M62" s="29" t="s">
        <v>108</v>
      </c>
      <c r="N62" s="29">
        <v>130</v>
      </c>
      <c r="O62" s="29">
        <v>29009</v>
      </c>
      <c r="P62" s="29">
        <v>8005</v>
      </c>
      <c r="Q62" s="29">
        <v>5718</v>
      </c>
      <c r="R62" s="29">
        <v>2900000</v>
      </c>
      <c r="S62" s="29">
        <v>42.31</v>
      </c>
      <c r="W62" s="29">
        <v>42.31</v>
      </c>
    </row>
    <row r="63" spans="1:23" s="29" customFormat="1" x14ac:dyDescent="0.25">
      <c r="A63" s="29" t="s">
        <v>36</v>
      </c>
      <c r="B63" s="29">
        <v>2075255</v>
      </c>
      <c r="C63" s="29" t="s">
        <v>35</v>
      </c>
      <c r="D63" s="29" t="s">
        <v>46</v>
      </c>
      <c r="E63" s="28">
        <v>43605</v>
      </c>
      <c r="F63" s="29" t="s">
        <v>47</v>
      </c>
      <c r="G63" s="29" t="s">
        <v>81</v>
      </c>
      <c r="H63" s="29" t="s">
        <v>37</v>
      </c>
      <c r="I63" s="27">
        <v>43579</v>
      </c>
      <c r="J63" s="29" t="s">
        <v>109</v>
      </c>
      <c r="K63" s="29" t="s">
        <v>82</v>
      </c>
      <c r="L63" s="29" t="s">
        <v>87</v>
      </c>
      <c r="M63" s="29" t="s">
        <v>110</v>
      </c>
      <c r="N63" s="29">
        <v>130</v>
      </c>
      <c r="O63" s="29">
        <v>29009</v>
      </c>
      <c r="P63" s="29">
        <v>8005</v>
      </c>
      <c r="Q63" s="29">
        <v>5718</v>
      </c>
      <c r="R63" s="29">
        <v>2900000</v>
      </c>
      <c r="S63" s="29">
        <v>50.94</v>
      </c>
      <c r="W63" s="29">
        <v>50.94</v>
      </c>
    </row>
    <row r="64" spans="1:23" s="29" customFormat="1" x14ac:dyDescent="0.25">
      <c r="A64" s="29" t="s">
        <v>36</v>
      </c>
      <c r="B64" s="29">
        <v>2075255</v>
      </c>
      <c r="C64" s="29" t="s">
        <v>35</v>
      </c>
      <c r="D64" s="29" t="s">
        <v>46</v>
      </c>
      <c r="E64" s="28">
        <v>43605</v>
      </c>
      <c r="F64" s="29" t="s">
        <v>47</v>
      </c>
      <c r="G64" s="29" t="s">
        <v>101</v>
      </c>
      <c r="H64" s="29" t="s">
        <v>37</v>
      </c>
      <c r="I64" s="27">
        <v>43581</v>
      </c>
      <c r="J64" s="29" t="s">
        <v>109</v>
      </c>
      <c r="K64" s="29" t="s">
        <v>102</v>
      </c>
      <c r="L64" s="29" t="s">
        <v>111</v>
      </c>
      <c r="M64" s="29" t="s">
        <v>110</v>
      </c>
      <c r="N64" s="29">
        <v>130</v>
      </c>
      <c r="O64" s="29">
        <v>29009</v>
      </c>
      <c r="P64" s="29">
        <v>8005</v>
      </c>
      <c r="Q64" s="29">
        <v>5718</v>
      </c>
      <c r="R64" s="29">
        <v>2900000</v>
      </c>
      <c r="S64" s="29">
        <v>52.13</v>
      </c>
      <c r="W64" s="29">
        <v>52.13</v>
      </c>
    </row>
    <row r="65" spans="1:24" s="29" customFormat="1" x14ac:dyDescent="0.25">
      <c r="A65" s="29" t="s">
        <v>36</v>
      </c>
      <c r="B65" s="29">
        <v>2075255</v>
      </c>
      <c r="C65" s="29" t="s">
        <v>35</v>
      </c>
      <c r="D65" s="29" t="s">
        <v>46</v>
      </c>
      <c r="E65" s="28">
        <v>43605</v>
      </c>
      <c r="F65" s="29" t="s">
        <v>47</v>
      </c>
      <c r="G65" s="29" t="s">
        <v>84</v>
      </c>
      <c r="H65" s="29" t="s">
        <v>37</v>
      </c>
      <c r="I65" s="27">
        <v>43595</v>
      </c>
      <c r="J65" s="29" t="s">
        <v>112</v>
      </c>
      <c r="K65" s="29" t="s">
        <v>86</v>
      </c>
      <c r="L65" s="29" t="s">
        <v>87</v>
      </c>
      <c r="M65" s="29" t="s">
        <v>113</v>
      </c>
      <c r="N65" s="29">
        <v>130</v>
      </c>
      <c r="O65" s="29">
        <v>29009</v>
      </c>
      <c r="P65" s="29">
        <v>8005</v>
      </c>
      <c r="Q65" s="29">
        <v>5718</v>
      </c>
      <c r="R65" s="45">
        <v>2900000</v>
      </c>
      <c r="S65" s="45">
        <v>394.31</v>
      </c>
      <c r="T65" s="45"/>
      <c r="U65" s="45"/>
      <c r="V65" s="45"/>
      <c r="W65" s="45">
        <v>394.31</v>
      </c>
    </row>
    <row r="66" spans="1:24" x14ac:dyDescent="0.25">
      <c r="R66" s="30" t="s">
        <v>38</v>
      </c>
      <c r="S66" s="31">
        <f>SUM(S33:S65)</f>
        <v>6348.1000000000031</v>
      </c>
      <c r="T66" s="31">
        <f t="shared" ref="T66:W66" si="2">SUM(T33:T65)</f>
        <v>3631.5</v>
      </c>
      <c r="U66" s="31">
        <f t="shared" si="2"/>
        <v>0</v>
      </c>
      <c r="V66" s="31">
        <f t="shared" si="2"/>
        <v>1603.36</v>
      </c>
      <c r="W66" s="31">
        <f t="shared" si="2"/>
        <v>1113.24</v>
      </c>
      <c r="X66" s="29" t="b">
        <f>IF(S66=SUM(T66:W66),TRUE,FALSE)</f>
        <v>1</v>
      </c>
    </row>
    <row r="67" spans="1:24" x14ac:dyDescent="0.25">
      <c r="R67" s="30" t="s">
        <v>39</v>
      </c>
      <c r="S67" s="31">
        <f>S29+S66</f>
        <v>8940.5800000000017</v>
      </c>
      <c r="T67" s="31">
        <f t="shared" ref="T67:W67" si="3">T29+T66</f>
        <v>4008.75</v>
      </c>
      <c r="U67" s="31">
        <f t="shared" si="3"/>
        <v>1549.5</v>
      </c>
      <c r="V67" s="31">
        <f t="shared" si="3"/>
        <v>2157.6099999999997</v>
      </c>
      <c r="W67" s="31">
        <f t="shared" si="3"/>
        <v>1224.72</v>
      </c>
      <c r="X67" s="29"/>
    </row>
    <row r="71" spans="1:24" s="29" customFormat="1" x14ac:dyDescent="0.25">
      <c r="A71" s="29" t="s">
        <v>36</v>
      </c>
      <c r="B71" s="29">
        <v>2075255</v>
      </c>
      <c r="C71" s="29" t="s">
        <v>35</v>
      </c>
      <c r="D71" s="29" t="s">
        <v>46</v>
      </c>
      <c r="E71" s="28">
        <v>43636</v>
      </c>
      <c r="F71" s="29" t="s">
        <v>47</v>
      </c>
      <c r="G71" s="29" t="s">
        <v>116</v>
      </c>
      <c r="H71" s="29" t="s">
        <v>37</v>
      </c>
      <c r="I71" s="27">
        <v>43621</v>
      </c>
      <c r="J71" s="29" t="s">
        <v>85</v>
      </c>
      <c r="K71" s="29" t="s">
        <v>117</v>
      </c>
      <c r="L71" s="29" t="s">
        <v>87</v>
      </c>
      <c r="M71" s="29" t="s">
        <v>118</v>
      </c>
      <c r="N71" s="29">
        <v>130</v>
      </c>
      <c r="O71" s="29">
        <v>29009</v>
      </c>
      <c r="P71" s="29">
        <v>8005</v>
      </c>
      <c r="Q71" s="29">
        <v>5718</v>
      </c>
      <c r="R71" s="29">
        <v>2900000</v>
      </c>
      <c r="S71" s="29">
        <v>9.6199999999999992</v>
      </c>
      <c r="W71" s="29">
        <v>9.6199999999999992</v>
      </c>
    </row>
    <row r="72" spans="1:24" s="29" customFormat="1" x14ac:dyDescent="0.25">
      <c r="A72" s="29" t="s">
        <v>36</v>
      </c>
      <c r="B72" s="29">
        <v>2075255</v>
      </c>
      <c r="C72" s="29" t="s">
        <v>35</v>
      </c>
      <c r="D72" s="29" t="s">
        <v>46</v>
      </c>
      <c r="E72" s="28">
        <v>43636</v>
      </c>
      <c r="F72" s="29" t="s">
        <v>47</v>
      </c>
      <c r="G72" s="29" t="s">
        <v>116</v>
      </c>
      <c r="H72" s="29" t="s">
        <v>37</v>
      </c>
      <c r="I72" s="27">
        <v>43622</v>
      </c>
      <c r="J72" s="29" t="s">
        <v>85</v>
      </c>
      <c r="K72" s="29" t="s">
        <v>117</v>
      </c>
      <c r="L72" s="29" t="s">
        <v>87</v>
      </c>
      <c r="M72" s="29" t="s">
        <v>119</v>
      </c>
      <c r="N72" s="29">
        <v>130</v>
      </c>
      <c r="O72" s="29">
        <v>29009</v>
      </c>
      <c r="P72" s="29">
        <v>8005</v>
      </c>
      <c r="Q72" s="29">
        <v>5718</v>
      </c>
      <c r="R72" s="29">
        <v>2900000</v>
      </c>
      <c r="S72" s="29">
        <v>14.42</v>
      </c>
      <c r="W72" s="29">
        <v>14.42</v>
      </c>
    </row>
    <row r="73" spans="1:24" s="29" customFormat="1" x14ac:dyDescent="0.25">
      <c r="A73" s="29" t="s">
        <v>36</v>
      </c>
      <c r="B73" s="29">
        <v>2075255</v>
      </c>
      <c r="C73" s="29" t="s">
        <v>35</v>
      </c>
      <c r="D73" s="29" t="s">
        <v>46</v>
      </c>
      <c r="E73" s="28">
        <v>43636</v>
      </c>
      <c r="F73" s="29" t="s">
        <v>47</v>
      </c>
      <c r="G73" s="29" t="s">
        <v>120</v>
      </c>
      <c r="H73" s="29" t="s">
        <v>37</v>
      </c>
      <c r="I73" s="27">
        <v>43623</v>
      </c>
      <c r="J73" s="29" t="s">
        <v>48</v>
      </c>
      <c r="K73" s="29" t="s">
        <v>121</v>
      </c>
      <c r="M73" s="29" t="s">
        <v>49</v>
      </c>
      <c r="N73" s="29">
        <v>130</v>
      </c>
      <c r="O73" s="29">
        <v>29009</v>
      </c>
      <c r="P73" s="29">
        <v>8005</v>
      </c>
      <c r="Q73" s="29">
        <v>5718</v>
      </c>
      <c r="R73" s="29">
        <v>2900000</v>
      </c>
      <c r="S73" s="29">
        <v>15.38</v>
      </c>
      <c r="W73" s="29">
        <v>15.38</v>
      </c>
    </row>
    <row r="74" spans="1:24" s="29" customFormat="1" x14ac:dyDescent="0.25">
      <c r="A74" s="29" t="s">
        <v>36</v>
      </c>
      <c r="B74" s="29">
        <v>2075255</v>
      </c>
      <c r="C74" s="29" t="s">
        <v>35</v>
      </c>
      <c r="D74" s="29" t="s">
        <v>46</v>
      </c>
      <c r="E74" s="28">
        <v>43636</v>
      </c>
      <c r="F74" s="29" t="s">
        <v>47</v>
      </c>
      <c r="G74" s="29" t="s">
        <v>122</v>
      </c>
      <c r="H74" s="29" t="s">
        <v>37</v>
      </c>
      <c r="I74" s="27">
        <v>43619</v>
      </c>
      <c r="J74" s="29" t="s">
        <v>48</v>
      </c>
      <c r="K74" s="29" t="s">
        <v>123</v>
      </c>
      <c r="M74" s="29" t="s">
        <v>124</v>
      </c>
      <c r="N74" s="29">
        <v>130</v>
      </c>
      <c r="O74" s="29">
        <v>29009</v>
      </c>
      <c r="P74" s="29">
        <v>8005</v>
      </c>
      <c r="Q74" s="29">
        <v>5718</v>
      </c>
      <c r="R74" s="29">
        <v>2900000</v>
      </c>
      <c r="S74" s="29">
        <v>15.38</v>
      </c>
      <c r="W74" s="29">
        <v>15.38</v>
      </c>
    </row>
    <row r="75" spans="1:24" s="32" customFormat="1" x14ac:dyDescent="0.25">
      <c r="A75" s="32" t="s">
        <v>36</v>
      </c>
      <c r="B75" s="32">
        <v>2075255</v>
      </c>
      <c r="C75" s="32" t="s">
        <v>35</v>
      </c>
      <c r="D75" s="32" t="s">
        <v>46</v>
      </c>
      <c r="E75" s="42">
        <v>43636</v>
      </c>
      <c r="F75" s="32" t="s">
        <v>47</v>
      </c>
      <c r="G75" s="32" t="s">
        <v>120</v>
      </c>
      <c r="H75" s="32" t="s">
        <v>37</v>
      </c>
      <c r="I75" s="43">
        <v>43623</v>
      </c>
      <c r="J75" s="32" t="s">
        <v>104</v>
      </c>
      <c r="K75" s="32" t="s">
        <v>121</v>
      </c>
      <c r="M75" s="32" t="s">
        <v>125</v>
      </c>
      <c r="N75" s="32">
        <v>130</v>
      </c>
      <c r="O75" s="32">
        <v>29009</v>
      </c>
      <c r="P75" s="32">
        <v>8005</v>
      </c>
      <c r="Q75" s="32">
        <v>5718</v>
      </c>
      <c r="R75" s="32">
        <v>2900000</v>
      </c>
      <c r="S75" s="32">
        <v>16.36</v>
      </c>
      <c r="W75" s="32">
        <v>16.36</v>
      </c>
    </row>
    <row r="76" spans="1:24" s="29" customFormat="1" x14ac:dyDescent="0.25">
      <c r="A76" s="29" t="s">
        <v>36</v>
      </c>
      <c r="B76" s="29">
        <v>2075255</v>
      </c>
      <c r="C76" s="29" t="s">
        <v>35</v>
      </c>
      <c r="D76" s="29" t="s">
        <v>46</v>
      </c>
      <c r="E76" s="28">
        <v>43636</v>
      </c>
      <c r="F76" s="29" t="s">
        <v>47</v>
      </c>
      <c r="G76" s="29" t="s">
        <v>122</v>
      </c>
      <c r="H76" s="29" t="s">
        <v>37</v>
      </c>
      <c r="I76" s="27">
        <v>43619</v>
      </c>
      <c r="J76" s="29" t="s">
        <v>50</v>
      </c>
      <c r="K76" s="29" t="s">
        <v>123</v>
      </c>
      <c r="M76" s="29" t="s">
        <v>96</v>
      </c>
      <c r="N76" s="29">
        <v>130</v>
      </c>
      <c r="O76" s="29">
        <v>29009</v>
      </c>
      <c r="P76" s="29">
        <v>8005</v>
      </c>
      <c r="Q76" s="29">
        <v>5718</v>
      </c>
      <c r="R76" s="29">
        <v>2900000</v>
      </c>
      <c r="S76" s="29">
        <v>21.67</v>
      </c>
      <c r="W76" s="29">
        <v>21.67</v>
      </c>
    </row>
    <row r="77" spans="1:24" s="29" customFormat="1" x14ac:dyDescent="0.25">
      <c r="A77" s="29" t="s">
        <v>36</v>
      </c>
      <c r="B77" s="29">
        <v>2075255</v>
      </c>
      <c r="C77" s="29" t="s">
        <v>35</v>
      </c>
      <c r="D77" s="29" t="s">
        <v>46</v>
      </c>
      <c r="E77" s="28">
        <v>43636</v>
      </c>
      <c r="F77" s="29" t="s">
        <v>47</v>
      </c>
      <c r="G77" s="29" t="s">
        <v>126</v>
      </c>
      <c r="H77" s="29" t="s">
        <v>37</v>
      </c>
      <c r="I77" s="27">
        <v>43628</v>
      </c>
      <c r="J77" s="29" t="s">
        <v>50</v>
      </c>
      <c r="K77" s="29" t="s">
        <v>127</v>
      </c>
      <c r="M77" s="29" t="s">
        <v>97</v>
      </c>
      <c r="N77" s="29">
        <v>130</v>
      </c>
      <c r="O77" s="29">
        <v>29009</v>
      </c>
      <c r="P77" s="29">
        <v>8005</v>
      </c>
      <c r="Q77" s="29">
        <v>5718</v>
      </c>
      <c r="R77" s="29">
        <v>2900000</v>
      </c>
      <c r="S77" s="29">
        <v>21.67</v>
      </c>
      <c r="W77" s="29">
        <v>21.67</v>
      </c>
    </row>
    <row r="78" spans="1:24" s="29" customFormat="1" x14ac:dyDescent="0.25">
      <c r="A78" s="29" t="s">
        <v>36</v>
      </c>
      <c r="B78" s="29">
        <v>2075255</v>
      </c>
      <c r="C78" s="29" t="s">
        <v>35</v>
      </c>
      <c r="D78" s="29" t="s">
        <v>46</v>
      </c>
      <c r="E78" s="28">
        <v>43636</v>
      </c>
      <c r="F78" s="29" t="s">
        <v>47</v>
      </c>
      <c r="G78" s="29" t="s">
        <v>128</v>
      </c>
      <c r="H78" s="29" t="s">
        <v>37</v>
      </c>
      <c r="I78" s="27">
        <v>43608</v>
      </c>
      <c r="J78" s="29" t="s">
        <v>50</v>
      </c>
      <c r="K78" s="29" t="s">
        <v>129</v>
      </c>
      <c r="M78" s="29" t="s">
        <v>130</v>
      </c>
      <c r="N78" s="29">
        <v>130</v>
      </c>
      <c r="O78" s="29">
        <v>29009</v>
      </c>
      <c r="P78" s="29">
        <v>8005</v>
      </c>
      <c r="Q78" s="29">
        <v>5718</v>
      </c>
      <c r="R78" s="29">
        <v>2900000</v>
      </c>
      <c r="S78" s="29">
        <v>21.67</v>
      </c>
      <c r="W78" s="29">
        <v>21.67</v>
      </c>
    </row>
    <row r="79" spans="1:24" s="29" customFormat="1" x14ac:dyDescent="0.25">
      <c r="A79" s="29" t="s">
        <v>36</v>
      </c>
      <c r="B79" s="29">
        <v>2075255</v>
      </c>
      <c r="C79" s="29" t="s">
        <v>35</v>
      </c>
      <c r="D79" s="29" t="s">
        <v>46</v>
      </c>
      <c r="E79" s="28">
        <v>43636</v>
      </c>
      <c r="F79" s="29" t="s">
        <v>47</v>
      </c>
      <c r="G79" s="29" t="s">
        <v>120</v>
      </c>
      <c r="H79" s="29" t="s">
        <v>37</v>
      </c>
      <c r="I79" s="27">
        <v>43623</v>
      </c>
      <c r="J79" s="29" t="s">
        <v>50</v>
      </c>
      <c r="K79" s="29" t="s">
        <v>121</v>
      </c>
      <c r="M79" s="29" t="s">
        <v>131</v>
      </c>
      <c r="N79" s="29">
        <v>130</v>
      </c>
      <c r="O79" s="29">
        <v>29009</v>
      </c>
      <c r="P79" s="29">
        <v>8005</v>
      </c>
      <c r="Q79" s="29">
        <v>5718</v>
      </c>
      <c r="R79" s="29">
        <v>2900000</v>
      </c>
      <c r="S79" s="29">
        <v>21.67</v>
      </c>
      <c r="W79" s="29">
        <v>21.67</v>
      </c>
    </row>
    <row r="80" spans="1:24" s="29" customFormat="1" x14ac:dyDescent="0.25">
      <c r="A80" s="29" t="s">
        <v>36</v>
      </c>
      <c r="B80" s="29">
        <v>2075255</v>
      </c>
      <c r="C80" s="29" t="s">
        <v>35</v>
      </c>
      <c r="D80" s="29" t="s">
        <v>46</v>
      </c>
      <c r="E80" s="28">
        <v>43636</v>
      </c>
      <c r="F80" s="29" t="s">
        <v>47</v>
      </c>
      <c r="G80" s="29" t="s">
        <v>116</v>
      </c>
      <c r="H80" s="29" t="s">
        <v>37</v>
      </c>
      <c r="I80" s="27">
        <v>43622</v>
      </c>
      <c r="J80" s="29" t="s">
        <v>48</v>
      </c>
      <c r="K80" s="29" t="s">
        <v>117</v>
      </c>
      <c r="M80" s="29" t="s">
        <v>106</v>
      </c>
      <c r="N80" s="29">
        <v>130</v>
      </c>
      <c r="O80" s="29">
        <v>29009</v>
      </c>
      <c r="P80" s="29">
        <v>8005</v>
      </c>
      <c r="Q80" s="29">
        <v>5718</v>
      </c>
      <c r="R80" s="29">
        <v>2900000</v>
      </c>
      <c r="S80" s="29">
        <v>30.77</v>
      </c>
      <c r="W80" s="29">
        <v>30.77</v>
      </c>
    </row>
    <row r="81" spans="1:24" s="29" customFormat="1" x14ac:dyDescent="0.25">
      <c r="A81" s="29" t="s">
        <v>36</v>
      </c>
      <c r="B81" s="29">
        <v>2075255</v>
      </c>
      <c r="C81" s="29" t="s">
        <v>35</v>
      </c>
      <c r="D81" s="29" t="s">
        <v>46</v>
      </c>
      <c r="E81" s="28">
        <v>43636</v>
      </c>
      <c r="F81" s="29" t="s">
        <v>47</v>
      </c>
      <c r="G81" s="29" t="s">
        <v>116</v>
      </c>
      <c r="H81" s="29" t="s">
        <v>37</v>
      </c>
      <c r="I81" s="27">
        <v>43622</v>
      </c>
      <c r="J81" s="29" t="s">
        <v>50</v>
      </c>
      <c r="K81" s="29" t="s">
        <v>117</v>
      </c>
      <c r="M81" s="29" t="s">
        <v>51</v>
      </c>
      <c r="N81" s="29">
        <v>130</v>
      </c>
      <c r="O81" s="29">
        <v>29009</v>
      </c>
      <c r="P81" s="29">
        <v>8005</v>
      </c>
      <c r="Q81" s="29">
        <v>5718</v>
      </c>
      <c r="R81" s="29">
        <v>2900000</v>
      </c>
      <c r="S81" s="29">
        <v>31.67</v>
      </c>
      <c r="W81" s="29">
        <v>31.67</v>
      </c>
    </row>
    <row r="82" spans="1:24" s="29" customFormat="1" x14ac:dyDescent="0.25">
      <c r="A82" s="29" t="s">
        <v>36</v>
      </c>
      <c r="B82" s="29">
        <v>2075255</v>
      </c>
      <c r="C82" s="29" t="s">
        <v>35</v>
      </c>
      <c r="D82" s="29" t="s">
        <v>46</v>
      </c>
      <c r="E82" s="28">
        <v>43636</v>
      </c>
      <c r="F82" s="29" t="s">
        <v>47</v>
      </c>
      <c r="G82" s="29" t="s">
        <v>126</v>
      </c>
      <c r="H82" s="29" t="s">
        <v>37</v>
      </c>
      <c r="I82" s="27">
        <v>43629</v>
      </c>
      <c r="J82" s="29" t="s">
        <v>50</v>
      </c>
      <c r="K82" s="29" t="s">
        <v>127</v>
      </c>
      <c r="M82" s="29" t="s">
        <v>51</v>
      </c>
      <c r="N82" s="29">
        <v>130</v>
      </c>
      <c r="O82" s="29">
        <v>29009</v>
      </c>
      <c r="P82" s="29">
        <v>8005</v>
      </c>
      <c r="Q82" s="29">
        <v>5718</v>
      </c>
      <c r="R82" s="29">
        <v>2900000</v>
      </c>
      <c r="S82" s="29">
        <v>31.67</v>
      </c>
      <c r="W82" s="29">
        <v>31.67</v>
      </c>
    </row>
    <row r="83" spans="1:24" s="29" customFormat="1" x14ac:dyDescent="0.25">
      <c r="A83" s="29" t="s">
        <v>36</v>
      </c>
      <c r="B83" s="29">
        <v>2075255</v>
      </c>
      <c r="C83" s="29" t="s">
        <v>35</v>
      </c>
      <c r="D83" s="29" t="s">
        <v>46</v>
      </c>
      <c r="E83" s="28">
        <v>43636</v>
      </c>
      <c r="F83" s="29" t="s">
        <v>47</v>
      </c>
      <c r="G83" s="29" t="s">
        <v>116</v>
      </c>
      <c r="H83" s="29" t="s">
        <v>37</v>
      </c>
      <c r="I83" s="27">
        <v>43621</v>
      </c>
      <c r="J83" s="29" t="s">
        <v>50</v>
      </c>
      <c r="K83" s="29" t="s">
        <v>117</v>
      </c>
      <c r="M83" s="29" t="s">
        <v>132</v>
      </c>
      <c r="N83" s="29">
        <v>130</v>
      </c>
      <c r="O83" s="29">
        <v>29009</v>
      </c>
      <c r="P83" s="29">
        <v>8005</v>
      </c>
      <c r="Q83" s="29">
        <v>5718</v>
      </c>
      <c r="R83" s="29">
        <v>2900000</v>
      </c>
      <c r="S83" s="29">
        <v>39.049999999999997</v>
      </c>
      <c r="W83" s="29">
        <v>39.049999999999997</v>
      </c>
    </row>
    <row r="84" spans="1:24" s="29" customFormat="1" x14ac:dyDescent="0.25">
      <c r="A84" s="29" t="s">
        <v>36</v>
      </c>
      <c r="B84" s="29">
        <v>2075255</v>
      </c>
      <c r="C84" s="29" t="s">
        <v>35</v>
      </c>
      <c r="D84" s="29" t="s">
        <v>46</v>
      </c>
      <c r="E84" s="28">
        <v>43636</v>
      </c>
      <c r="F84" s="29" t="s">
        <v>47</v>
      </c>
      <c r="G84" s="29" t="s">
        <v>128</v>
      </c>
      <c r="H84" s="29" t="s">
        <v>37</v>
      </c>
      <c r="I84" s="27">
        <v>43608</v>
      </c>
      <c r="J84" s="29" t="s">
        <v>48</v>
      </c>
      <c r="K84" s="29" t="s">
        <v>129</v>
      </c>
      <c r="M84" s="29" t="s">
        <v>133</v>
      </c>
      <c r="N84" s="29">
        <v>130</v>
      </c>
      <c r="O84" s="29">
        <v>29009</v>
      </c>
      <c r="P84" s="29">
        <v>8005</v>
      </c>
      <c r="Q84" s="29">
        <v>5718</v>
      </c>
      <c r="R84" s="29">
        <v>2900000</v>
      </c>
      <c r="S84" s="29">
        <v>39.42</v>
      </c>
      <c r="W84" s="29">
        <v>39.42</v>
      </c>
    </row>
    <row r="85" spans="1:24" s="29" customFormat="1" x14ac:dyDescent="0.25">
      <c r="A85" s="29" t="s">
        <v>36</v>
      </c>
      <c r="B85" s="29">
        <v>2075255</v>
      </c>
      <c r="C85" s="29" t="s">
        <v>35</v>
      </c>
      <c r="D85" s="29" t="s">
        <v>46</v>
      </c>
      <c r="E85" s="28">
        <v>43636</v>
      </c>
      <c r="F85" s="29" t="s">
        <v>47</v>
      </c>
      <c r="G85" s="29" t="s">
        <v>128</v>
      </c>
      <c r="H85" s="29" t="s">
        <v>37</v>
      </c>
      <c r="I85" s="27">
        <v>43607</v>
      </c>
      <c r="J85" s="29" t="s">
        <v>50</v>
      </c>
      <c r="K85" s="29" t="s">
        <v>129</v>
      </c>
      <c r="M85" s="29" t="s">
        <v>134</v>
      </c>
      <c r="N85" s="29">
        <v>130</v>
      </c>
      <c r="O85" s="29">
        <v>29009</v>
      </c>
      <c r="P85" s="29">
        <v>8005</v>
      </c>
      <c r="Q85" s="29">
        <v>5718</v>
      </c>
      <c r="R85" s="29">
        <v>2900000</v>
      </c>
      <c r="S85" s="29">
        <v>49.05</v>
      </c>
      <c r="W85" s="29">
        <v>49.05</v>
      </c>
    </row>
    <row r="86" spans="1:24" s="29" customFormat="1" x14ac:dyDescent="0.25">
      <c r="A86" s="29" t="s">
        <v>36</v>
      </c>
      <c r="B86" s="29">
        <v>2075255</v>
      </c>
      <c r="C86" s="29" t="s">
        <v>35</v>
      </c>
      <c r="D86" s="29" t="s">
        <v>46</v>
      </c>
      <c r="E86" s="28">
        <v>43636</v>
      </c>
      <c r="F86" s="29" t="s">
        <v>47</v>
      </c>
      <c r="G86" s="29" t="s">
        <v>126</v>
      </c>
      <c r="H86" s="29" t="s">
        <v>37</v>
      </c>
      <c r="I86" s="27">
        <v>43629</v>
      </c>
      <c r="J86" s="29" t="s">
        <v>112</v>
      </c>
      <c r="K86" s="29" t="s">
        <v>127</v>
      </c>
      <c r="L86" s="29" t="s">
        <v>135</v>
      </c>
      <c r="M86" s="29" t="s">
        <v>113</v>
      </c>
      <c r="N86" s="29">
        <v>130</v>
      </c>
      <c r="O86" s="29">
        <v>29009</v>
      </c>
      <c r="P86" s="29">
        <v>8005</v>
      </c>
      <c r="Q86" s="29">
        <v>5718</v>
      </c>
      <c r="R86" s="29">
        <v>2900000</v>
      </c>
      <c r="S86" s="29">
        <v>208.99</v>
      </c>
      <c r="W86" s="29">
        <v>208.99</v>
      </c>
    </row>
    <row r="87" spans="1:24" s="29" customFormat="1" x14ac:dyDescent="0.25">
      <c r="A87" s="29" t="s">
        <v>36</v>
      </c>
      <c r="B87" s="29">
        <v>2075255</v>
      </c>
      <c r="C87" s="29" t="s">
        <v>35</v>
      </c>
      <c r="D87" s="29" t="s">
        <v>46</v>
      </c>
      <c r="E87" s="28">
        <v>43636</v>
      </c>
      <c r="F87" s="29" t="s">
        <v>47</v>
      </c>
      <c r="G87" s="29" t="s">
        <v>116</v>
      </c>
      <c r="H87" s="29" t="s">
        <v>37</v>
      </c>
      <c r="I87" s="27">
        <v>43622</v>
      </c>
      <c r="J87" s="29" t="s">
        <v>112</v>
      </c>
      <c r="K87" s="29" t="s">
        <v>117</v>
      </c>
      <c r="L87" s="29" t="s">
        <v>87</v>
      </c>
      <c r="M87" s="29" t="s">
        <v>136</v>
      </c>
      <c r="N87" s="29">
        <v>130</v>
      </c>
      <c r="O87" s="29">
        <v>29009</v>
      </c>
      <c r="P87" s="29">
        <v>8005</v>
      </c>
      <c r="Q87" s="29">
        <v>5718</v>
      </c>
      <c r="R87" s="29">
        <v>2900000</v>
      </c>
      <c r="S87" s="29">
        <v>484.68</v>
      </c>
      <c r="W87" s="29">
        <v>484.68</v>
      </c>
    </row>
    <row r="88" spans="1:24" s="29" customFormat="1" x14ac:dyDescent="0.25">
      <c r="A88" s="29" t="s">
        <v>36</v>
      </c>
      <c r="B88" s="29">
        <v>2075255</v>
      </c>
      <c r="C88" s="29" t="s">
        <v>35</v>
      </c>
      <c r="D88" s="29" t="s">
        <v>46</v>
      </c>
      <c r="E88" s="28">
        <v>43636</v>
      </c>
      <c r="F88" s="29" t="s">
        <v>47</v>
      </c>
      <c r="G88" s="29" t="s">
        <v>128</v>
      </c>
      <c r="H88" s="29" t="s">
        <v>37</v>
      </c>
      <c r="I88" s="27">
        <v>43608</v>
      </c>
      <c r="J88" s="29" t="s">
        <v>112</v>
      </c>
      <c r="K88" s="29" t="s">
        <v>129</v>
      </c>
      <c r="L88" s="29" t="s">
        <v>87</v>
      </c>
      <c r="M88" s="29" t="s">
        <v>137</v>
      </c>
      <c r="N88" s="29">
        <v>130</v>
      </c>
      <c r="O88" s="29">
        <v>29009</v>
      </c>
      <c r="P88" s="29">
        <v>8005</v>
      </c>
      <c r="Q88" s="29">
        <v>5718</v>
      </c>
      <c r="R88" s="29">
        <v>2900000</v>
      </c>
      <c r="S88" s="45">
        <v>572</v>
      </c>
      <c r="T88" s="45"/>
      <c r="U88" s="45"/>
      <c r="V88" s="45"/>
      <c r="W88" s="45">
        <v>572</v>
      </c>
    </row>
    <row r="89" spans="1:24" x14ac:dyDescent="0.25">
      <c r="R89" s="30" t="s">
        <v>38</v>
      </c>
      <c r="S89" s="31">
        <f>SUM(S71:S88)</f>
        <v>1645.14</v>
      </c>
      <c r="T89" s="31">
        <f>SUM(T71:T88)</f>
        <v>0</v>
      </c>
      <c r="U89" s="31">
        <f>SUM(U71:U88)</f>
        <v>0</v>
      </c>
      <c r="V89" s="31">
        <f>SUM(V71:V88)</f>
        <v>0</v>
      </c>
      <c r="W89" s="31">
        <f>SUM(W71:W88)</f>
        <v>1645.14</v>
      </c>
      <c r="X89" s="29" t="b">
        <f>IF(S89=SUM(T89:W89),TRUE,FALSE)</f>
        <v>1</v>
      </c>
    </row>
    <row r="90" spans="1:24" x14ac:dyDescent="0.25">
      <c r="R90" s="30" t="s">
        <v>39</v>
      </c>
      <c r="S90" s="31">
        <f>S67+S89</f>
        <v>10585.720000000001</v>
      </c>
      <c r="T90" s="31">
        <f>T67+T89</f>
        <v>4008.75</v>
      </c>
      <c r="U90" s="31">
        <f>U67+U89</f>
        <v>1549.5</v>
      </c>
      <c r="V90" s="31">
        <f>V67+V89</f>
        <v>2157.6099999999997</v>
      </c>
      <c r="W90" s="31">
        <f>W67+W89</f>
        <v>2869.86</v>
      </c>
      <c r="X90" s="29"/>
    </row>
    <row r="93" spans="1:24" s="29" customFormat="1" x14ac:dyDescent="0.25">
      <c r="A93" s="29" t="s">
        <v>36</v>
      </c>
      <c r="B93" s="29">
        <v>2075255</v>
      </c>
      <c r="C93" s="29" t="s">
        <v>35</v>
      </c>
      <c r="D93" s="29" t="s">
        <v>46</v>
      </c>
      <c r="E93" s="28">
        <v>43666</v>
      </c>
      <c r="F93" s="29" t="s">
        <v>40</v>
      </c>
      <c r="G93" s="29" t="s">
        <v>138</v>
      </c>
      <c r="H93" s="29" t="s">
        <v>37</v>
      </c>
      <c r="K93" s="29" t="s">
        <v>139</v>
      </c>
      <c r="M93" s="29" t="s">
        <v>140</v>
      </c>
      <c r="N93" s="29">
        <v>130</v>
      </c>
      <c r="O93" s="29">
        <v>29009</v>
      </c>
      <c r="P93" s="29">
        <v>8005</v>
      </c>
      <c r="Q93" s="29">
        <v>5711</v>
      </c>
      <c r="R93" s="29">
        <v>2900000</v>
      </c>
      <c r="S93" s="26">
        <v>100</v>
      </c>
      <c r="T93" s="26">
        <v>100</v>
      </c>
      <c r="U93" s="26"/>
      <c r="V93" s="26"/>
      <c r="W93" s="26"/>
    </row>
    <row r="94" spans="1:24" s="29" customFormat="1" x14ac:dyDescent="0.25">
      <c r="A94" s="29" t="s">
        <v>36</v>
      </c>
      <c r="B94" s="29">
        <v>2075255</v>
      </c>
      <c r="C94" s="29" t="s">
        <v>35</v>
      </c>
      <c r="D94" s="29" t="s">
        <v>46</v>
      </c>
      <c r="E94" s="28">
        <v>43666</v>
      </c>
      <c r="F94" s="29" t="s">
        <v>40</v>
      </c>
      <c r="G94" s="29" t="s">
        <v>138</v>
      </c>
      <c r="H94" s="29" t="s">
        <v>37</v>
      </c>
      <c r="K94" s="29" t="s">
        <v>141</v>
      </c>
      <c r="M94" s="29" t="s">
        <v>142</v>
      </c>
      <c r="N94" s="29">
        <v>130</v>
      </c>
      <c r="O94" s="29">
        <v>29009</v>
      </c>
      <c r="P94" s="29">
        <v>8005</v>
      </c>
      <c r="Q94" s="29">
        <v>5711</v>
      </c>
      <c r="R94" s="29">
        <v>2900000</v>
      </c>
      <c r="S94" s="26">
        <v>533.25</v>
      </c>
      <c r="T94" s="26">
        <v>533.25</v>
      </c>
      <c r="U94" s="26"/>
      <c r="V94" s="26"/>
      <c r="W94" s="26"/>
    </row>
    <row r="95" spans="1:24" s="29" customFormat="1" x14ac:dyDescent="0.25">
      <c r="A95" s="29" t="s">
        <v>36</v>
      </c>
      <c r="B95" s="29">
        <v>2075255</v>
      </c>
      <c r="C95" s="29" t="s">
        <v>35</v>
      </c>
      <c r="D95" s="29" t="s">
        <v>46</v>
      </c>
      <c r="E95" s="28">
        <v>43666</v>
      </c>
      <c r="F95" s="29" t="s">
        <v>40</v>
      </c>
      <c r="G95" s="29" t="s">
        <v>138</v>
      </c>
      <c r="H95" s="29" t="s">
        <v>37</v>
      </c>
      <c r="K95" s="29" t="s">
        <v>143</v>
      </c>
      <c r="M95" s="29" t="s">
        <v>144</v>
      </c>
      <c r="N95" s="29">
        <v>130</v>
      </c>
      <c r="O95" s="29">
        <v>29009</v>
      </c>
      <c r="P95" s="29">
        <v>8005</v>
      </c>
      <c r="Q95" s="29">
        <v>5711</v>
      </c>
      <c r="R95" s="29">
        <v>2900000</v>
      </c>
      <c r="S95" s="26">
        <v>612.25</v>
      </c>
      <c r="T95" s="26">
        <v>612.25</v>
      </c>
      <c r="U95" s="26"/>
      <c r="V95" s="26"/>
      <c r="W95" s="26"/>
    </row>
    <row r="96" spans="1:24" s="29" customFormat="1" x14ac:dyDescent="0.25">
      <c r="A96" s="29" t="s">
        <v>36</v>
      </c>
      <c r="B96" s="29">
        <v>2075255</v>
      </c>
      <c r="C96" s="29" t="s">
        <v>35</v>
      </c>
      <c r="D96" s="29" t="s">
        <v>46</v>
      </c>
      <c r="E96" s="28">
        <v>43666</v>
      </c>
      <c r="F96" s="29" t="s">
        <v>40</v>
      </c>
      <c r="G96" s="29" t="s">
        <v>138</v>
      </c>
      <c r="H96" s="29" t="s">
        <v>37</v>
      </c>
      <c r="K96" s="29" t="s">
        <v>145</v>
      </c>
      <c r="M96" s="29" t="s">
        <v>146</v>
      </c>
      <c r="N96" s="29">
        <v>130</v>
      </c>
      <c r="O96" s="29">
        <v>29009</v>
      </c>
      <c r="P96" s="29">
        <v>8005</v>
      </c>
      <c r="Q96" s="29">
        <v>5711</v>
      </c>
      <c r="R96" s="29">
        <v>2900000</v>
      </c>
      <c r="S96" s="26">
        <v>872.25</v>
      </c>
      <c r="T96" s="26">
        <v>872.25</v>
      </c>
      <c r="U96" s="26"/>
      <c r="V96" s="26"/>
      <c r="W96" s="26"/>
    </row>
    <row r="97" spans="1:23" s="29" customFormat="1" x14ac:dyDescent="0.25">
      <c r="A97" s="29" t="s">
        <v>36</v>
      </c>
      <c r="B97" s="29">
        <v>2075255</v>
      </c>
      <c r="C97" s="29" t="s">
        <v>35</v>
      </c>
      <c r="D97" s="29" t="s">
        <v>46</v>
      </c>
      <c r="E97" s="28">
        <v>43666</v>
      </c>
      <c r="F97" s="29" t="s">
        <v>40</v>
      </c>
      <c r="G97" s="29" t="s">
        <v>138</v>
      </c>
      <c r="H97" s="29" t="s">
        <v>37</v>
      </c>
      <c r="K97" s="29" t="s">
        <v>147</v>
      </c>
      <c r="M97" s="29" t="s">
        <v>148</v>
      </c>
      <c r="N97" s="29">
        <v>130</v>
      </c>
      <c r="O97" s="29">
        <v>29009</v>
      </c>
      <c r="P97" s="29">
        <v>8005</v>
      </c>
      <c r="Q97" s="29">
        <v>5712</v>
      </c>
      <c r="R97" s="29">
        <v>2900000</v>
      </c>
      <c r="S97" s="26">
        <v>250.01</v>
      </c>
      <c r="T97" s="26">
        <v>250.01</v>
      </c>
      <c r="U97" s="26"/>
      <c r="V97" s="26"/>
      <c r="W97" s="26"/>
    </row>
    <row r="98" spans="1:23" s="29" customFormat="1" x14ac:dyDescent="0.25">
      <c r="A98" s="29" t="s">
        <v>36</v>
      </c>
      <c r="B98" s="29">
        <v>2075255</v>
      </c>
      <c r="C98" s="29" t="s">
        <v>35</v>
      </c>
      <c r="D98" s="29" t="s">
        <v>46</v>
      </c>
      <c r="E98" s="28">
        <v>43666</v>
      </c>
      <c r="F98" s="29" t="s">
        <v>40</v>
      </c>
      <c r="G98" s="29" t="s">
        <v>138</v>
      </c>
      <c r="H98" s="29" t="s">
        <v>37</v>
      </c>
      <c r="K98" s="29" t="s">
        <v>149</v>
      </c>
      <c r="M98" s="29" t="s">
        <v>150</v>
      </c>
      <c r="N98" s="29">
        <v>130</v>
      </c>
      <c r="O98" s="29">
        <v>29009</v>
      </c>
      <c r="P98" s="29">
        <v>8005</v>
      </c>
      <c r="Q98" s="29">
        <v>5712</v>
      </c>
      <c r="R98" s="29">
        <v>2900000</v>
      </c>
      <c r="S98" s="26">
        <v>500.25</v>
      </c>
      <c r="T98" s="26">
        <v>500.25</v>
      </c>
      <c r="U98" s="26"/>
      <c r="V98" s="26"/>
      <c r="W98" s="26"/>
    </row>
    <row r="99" spans="1:23" s="29" customFormat="1" x14ac:dyDescent="0.25">
      <c r="A99" s="29" t="s">
        <v>36</v>
      </c>
      <c r="B99" s="29">
        <v>2075255</v>
      </c>
      <c r="C99" s="29" t="s">
        <v>35</v>
      </c>
      <c r="D99" s="29" t="s">
        <v>46</v>
      </c>
      <c r="E99" s="28">
        <v>43666</v>
      </c>
      <c r="F99" s="29" t="s">
        <v>40</v>
      </c>
      <c r="G99" s="29" t="s">
        <v>138</v>
      </c>
      <c r="H99" s="29" t="s">
        <v>37</v>
      </c>
      <c r="K99" s="29" t="s">
        <v>151</v>
      </c>
      <c r="M99" s="29" t="s">
        <v>152</v>
      </c>
      <c r="N99" s="29">
        <v>130</v>
      </c>
      <c r="O99" s="29">
        <v>29009</v>
      </c>
      <c r="P99" s="29">
        <v>8005</v>
      </c>
      <c r="Q99" s="29">
        <v>5713</v>
      </c>
      <c r="R99" s="29">
        <v>2900000</v>
      </c>
      <c r="S99" s="26">
        <v>50</v>
      </c>
      <c r="T99" s="26"/>
      <c r="U99" s="26"/>
      <c r="V99" s="26">
        <v>50</v>
      </c>
      <c r="W99" s="26"/>
    </row>
    <row r="100" spans="1:23" s="29" customFormat="1" x14ac:dyDescent="0.25">
      <c r="A100" s="29" t="s">
        <v>36</v>
      </c>
      <c r="B100" s="29">
        <v>2075255</v>
      </c>
      <c r="C100" s="29" t="s">
        <v>35</v>
      </c>
      <c r="D100" s="29" t="s">
        <v>46</v>
      </c>
      <c r="E100" s="28">
        <v>43666</v>
      </c>
      <c r="F100" s="29" t="s">
        <v>40</v>
      </c>
      <c r="G100" s="29" t="s">
        <v>138</v>
      </c>
      <c r="H100" s="29" t="s">
        <v>37</v>
      </c>
      <c r="K100" s="29" t="s">
        <v>139</v>
      </c>
      <c r="M100" s="29" t="s">
        <v>153</v>
      </c>
      <c r="N100" s="29">
        <v>130</v>
      </c>
      <c r="O100" s="29">
        <v>29009</v>
      </c>
      <c r="P100" s="29">
        <v>8005</v>
      </c>
      <c r="Q100" s="29">
        <v>5713</v>
      </c>
      <c r="R100" s="29">
        <v>2900000</v>
      </c>
      <c r="S100" s="26">
        <v>522.53</v>
      </c>
      <c r="T100" s="26"/>
      <c r="U100" s="26"/>
      <c r="V100" s="26">
        <v>522.53</v>
      </c>
      <c r="W100" s="26"/>
    </row>
    <row r="101" spans="1:23" s="32" customFormat="1" x14ac:dyDescent="0.25">
      <c r="A101" s="32" t="s">
        <v>36</v>
      </c>
      <c r="B101" s="32">
        <v>2075255</v>
      </c>
      <c r="C101" s="32" t="s">
        <v>35</v>
      </c>
      <c r="D101" s="32" t="s">
        <v>46</v>
      </c>
      <c r="E101" s="42">
        <v>43666</v>
      </c>
      <c r="F101" s="32" t="s">
        <v>47</v>
      </c>
      <c r="G101" s="32" t="s">
        <v>165</v>
      </c>
      <c r="H101" s="32" t="s">
        <v>37</v>
      </c>
      <c r="I101" s="43">
        <v>43650</v>
      </c>
      <c r="J101" s="32" t="s">
        <v>155</v>
      </c>
      <c r="K101" s="32" t="s">
        <v>166</v>
      </c>
      <c r="L101" s="32" t="s">
        <v>87</v>
      </c>
      <c r="M101" s="32" t="s">
        <v>167</v>
      </c>
      <c r="N101" s="32">
        <v>130</v>
      </c>
      <c r="O101" s="32">
        <v>29009</v>
      </c>
      <c r="P101" s="32">
        <v>8005</v>
      </c>
      <c r="Q101" s="32">
        <v>5717</v>
      </c>
      <c r="R101" s="32">
        <v>2900000</v>
      </c>
      <c r="S101" s="31">
        <v>210.58</v>
      </c>
      <c r="T101" s="31">
        <v>210.58</v>
      </c>
      <c r="U101" s="31"/>
      <c r="V101" s="31"/>
      <c r="W101" s="31"/>
    </row>
    <row r="102" spans="1:23" s="32" customFormat="1" x14ac:dyDescent="0.25">
      <c r="A102" s="32" t="s">
        <v>36</v>
      </c>
      <c r="B102" s="32">
        <v>2075255</v>
      </c>
      <c r="C102" s="32" t="s">
        <v>35</v>
      </c>
      <c r="D102" s="32" t="s">
        <v>46</v>
      </c>
      <c r="E102" s="42">
        <v>43666</v>
      </c>
      <c r="F102" s="32" t="s">
        <v>47</v>
      </c>
      <c r="G102" s="32" t="s">
        <v>158</v>
      </c>
      <c r="H102" s="32" t="s">
        <v>37</v>
      </c>
      <c r="I102" s="43">
        <v>43660</v>
      </c>
      <c r="J102" s="32" t="s">
        <v>85</v>
      </c>
      <c r="K102" s="32" t="s">
        <v>159</v>
      </c>
      <c r="L102" s="32" t="s">
        <v>160</v>
      </c>
      <c r="M102" s="32" t="s">
        <v>168</v>
      </c>
      <c r="N102" s="32">
        <v>130</v>
      </c>
      <c r="O102" s="32">
        <v>29009</v>
      </c>
      <c r="P102" s="32">
        <v>8005</v>
      </c>
      <c r="Q102" s="32">
        <v>5718</v>
      </c>
      <c r="R102" s="32">
        <v>2900000</v>
      </c>
      <c r="S102" s="31">
        <v>2.88</v>
      </c>
      <c r="T102" s="31"/>
      <c r="U102" s="31"/>
      <c r="V102" s="31">
        <v>2.88</v>
      </c>
    </row>
    <row r="103" spans="1:23" s="32" customFormat="1" x14ac:dyDescent="0.25">
      <c r="A103" s="32" t="s">
        <v>36</v>
      </c>
      <c r="B103" s="32">
        <v>2075255</v>
      </c>
      <c r="C103" s="32" t="s">
        <v>35</v>
      </c>
      <c r="D103" s="32" t="s">
        <v>46</v>
      </c>
      <c r="E103" s="42">
        <v>43666</v>
      </c>
      <c r="F103" s="32" t="s">
        <v>47</v>
      </c>
      <c r="G103" s="32" t="s">
        <v>158</v>
      </c>
      <c r="H103" s="32" t="s">
        <v>37</v>
      </c>
      <c r="I103" s="43">
        <v>43660</v>
      </c>
      <c r="J103" s="32" t="s">
        <v>85</v>
      </c>
      <c r="K103" s="32" t="s">
        <v>159</v>
      </c>
      <c r="L103" s="32" t="s">
        <v>160</v>
      </c>
      <c r="M103" s="32" t="s">
        <v>169</v>
      </c>
      <c r="N103" s="32">
        <v>130</v>
      </c>
      <c r="O103" s="32">
        <v>29009</v>
      </c>
      <c r="P103" s="32">
        <v>8005</v>
      </c>
      <c r="Q103" s="32">
        <v>5718</v>
      </c>
      <c r="R103" s="32">
        <v>2900000</v>
      </c>
      <c r="S103" s="31">
        <v>2.88</v>
      </c>
      <c r="T103" s="31"/>
      <c r="U103" s="31"/>
      <c r="V103" s="31">
        <v>2.88</v>
      </c>
    </row>
    <row r="104" spans="1:23" s="32" customFormat="1" x14ac:dyDescent="0.25">
      <c r="A104" s="32" t="s">
        <v>36</v>
      </c>
      <c r="B104" s="32">
        <v>2075255</v>
      </c>
      <c r="C104" s="32" t="s">
        <v>35</v>
      </c>
      <c r="D104" s="32" t="s">
        <v>46</v>
      </c>
      <c r="E104" s="42">
        <v>43666</v>
      </c>
      <c r="F104" s="32" t="s">
        <v>47</v>
      </c>
      <c r="G104" s="32" t="s">
        <v>161</v>
      </c>
      <c r="H104" s="32" t="s">
        <v>37</v>
      </c>
      <c r="I104" s="43">
        <v>43669</v>
      </c>
      <c r="J104" s="32" t="s">
        <v>85</v>
      </c>
      <c r="K104" s="32" t="s">
        <v>162</v>
      </c>
      <c r="L104" s="32" t="s">
        <v>111</v>
      </c>
      <c r="M104" s="32" t="s">
        <v>170</v>
      </c>
      <c r="N104" s="32">
        <v>130</v>
      </c>
      <c r="O104" s="32">
        <v>29009</v>
      </c>
      <c r="P104" s="32">
        <v>8005</v>
      </c>
      <c r="Q104" s="32">
        <v>5718</v>
      </c>
      <c r="R104" s="32">
        <v>2900000</v>
      </c>
      <c r="S104" s="31">
        <v>14.42</v>
      </c>
      <c r="T104" s="31"/>
      <c r="U104" s="31"/>
      <c r="V104" s="31"/>
      <c r="W104" s="31">
        <v>14.42</v>
      </c>
    </row>
    <row r="105" spans="1:23" s="32" customFormat="1" x14ac:dyDescent="0.25">
      <c r="A105" s="32" t="s">
        <v>36</v>
      </c>
      <c r="B105" s="32">
        <v>2075255</v>
      </c>
      <c r="C105" s="32" t="s">
        <v>35</v>
      </c>
      <c r="D105" s="32" t="s">
        <v>46</v>
      </c>
      <c r="E105" s="42">
        <v>43666</v>
      </c>
      <c r="F105" s="32" t="s">
        <v>47</v>
      </c>
      <c r="G105" s="32" t="s">
        <v>171</v>
      </c>
      <c r="H105" s="32" t="s">
        <v>37</v>
      </c>
      <c r="I105" s="43">
        <v>43636</v>
      </c>
      <c r="J105" s="32" t="s">
        <v>48</v>
      </c>
      <c r="K105" s="32" t="s">
        <v>172</v>
      </c>
      <c r="M105" s="32" t="s">
        <v>173</v>
      </c>
      <c r="N105" s="32">
        <v>130</v>
      </c>
      <c r="O105" s="32">
        <v>29009</v>
      </c>
      <c r="P105" s="32">
        <v>8005</v>
      </c>
      <c r="Q105" s="32">
        <v>5718</v>
      </c>
      <c r="R105" s="32">
        <v>2900000</v>
      </c>
      <c r="S105" s="31">
        <v>15.38</v>
      </c>
      <c r="T105" s="31"/>
      <c r="U105" s="31"/>
      <c r="V105" s="31"/>
      <c r="W105" s="31">
        <v>15.38</v>
      </c>
    </row>
    <row r="106" spans="1:23" s="32" customFormat="1" x14ac:dyDescent="0.25">
      <c r="A106" s="32" t="s">
        <v>36</v>
      </c>
      <c r="B106" s="32">
        <v>2075255</v>
      </c>
      <c r="C106" s="32" t="s">
        <v>35</v>
      </c>
      <c r="D106" s="32" t="s">
        <v>46</v>
      </c>
      <c r="E106" s="42">
        <v>43666</v>
      </c>
      <c r="F106" s="32" t="s">
        <v>47</v>
      </c>
      <c r="G106" s="32" t="s">
        <v>161</v>
      </c>
      <c r="H106" s="32" t="s">
        <v>37</v>
      </c>
      <c r="I106" s="43">
        <v>43669</v>
      </c>
      <c r="J106" s="32" t="s">
        <v>48</v>
      </c>
      <c r="K106" s="32" t="s">
        <v>162</v>
      </c>
      <c r="M106" s="32" t="s">
        <v>174</v>
      </c>
      <c r="N106" s="32">
        <v>130</v>
      </c>
      <c r="O106" s="32">
        <v>29009</v>
      </c>
      <c r="P106" s="32">
        <v>8005</v>
      </c>
      <c r="Q106" s="32">
        <v>5718</v>
      </c>
      <c r="R106" s="32">
        <v>2900000</v>
      </c>
      <c r="S106" s="31">
        <v>21.15</v>
      </c>
      <c r="T106" s="31"/>
      <c r="U106" s="31"/>
      <c r="V106" s="31"/>
      <c r="W106" s="31">
        <v>21.15</v>
      </c>
    </row>
    <row r="107" spans="1:23" s="32" customFormat="1" x14ac:dyDescent="0.25">
      <c r="A107" s="32" t="s">
        <v>36</v>
      </c>
      <c r="B107" s="32">
        <v>2075255</v>
      </c>
      <c r="C107" s="32" t="s">
        <v>35</v>
      </c>
      <c r="D107" s="32" t="s">
        <v>46</v>
      </c>
      <c r="E107" s="42">
        <v>43666</v>
      </c>
      <c r="F107" s="32" t="s">
        <v>47</v>
      </c>
      <c r="G107" s="32" t="s">
        <v>158</v>
      </c>
      <c r="H107" s="32" t="s">
        <v>37</v>
      </c>
      <c r="I107" s="43">
        <v>43662</v>
      </c>
      <c r="J107" s="32" t="s">
        <v>50</v>
      </c>
      <c r="K107" s="32" t="s">
        <v>159</v>
      </c>
      <c r="M107" s="32" t="s">
        <v>175</v>
      </c>
      <c r="N107" s="32">
        <v>130</v>
      </c>
      <c r="O107" s="32">
        <v>29009</v>
      </c>
      <c r="P107" s="32">
        <v>8005</v>
      </c>
      <c r="Q107" s="32">
        <v>5718</v>
      </c>
      <c r="R107" s="32">
        <v>2900000</v>
      </c>
      <c r="S107" s="31">
        <v>21.67</v>
      </c>
      <c r="T107" s="31"/>
      <c r="U107" s="31"/>
      <c r="V107" s="31">
        <v>21.67</v>
      </c>
    </row>
    <row r="108" spans="1:23" s="29" customFormat="1" x14ac:dyDescent="0.25">
      <c r="A108" s="29" t="s">
        <v>36</v>
      </c>
      <c r="B108" s="29">
        <v>2075255</v>
      </c>
      <c r="C108" s="29" t="s">
        <v>35</v>
      </c>
      <c r="D108" s="29" t="s">
        <v>46</v>
      </c>
      <c r="E108" s="28">
        <v>43666</v>
      </c>
      <c r="F108" s="29" t="s">
        <v>47</v>
      </c>
      <c r="G108" s="29" t="s">
        <v>176</v>
      </c>
      <c r="H108" s="29" t="s">
        <v>37</v>
      </c>
      <c r="I108" s="27">
        <v>43641</v>
      </c>
      <c r="J108" s="29" t="s">
        <v>50</v>
      </c>
      <c r="K108" s="29" t="s">
        <v>177</v>
      </c>
      <c r="M108" s="29" t="s">
        <v>96</v>
      </c>
      <c r="N108" s="29">
        <v>130</v>
      </c>
      <c r="O108" s="29">
        <v>29009</v>
      </c>
      <c r="P108" s="29">
        <v>8005</v>
      </c>
      <c r="Q108" s="29">
        <v>5718</v>
      </c>
      <c r="R108" s="29">
        <v>2900000</v>
      </c>
      <c r="S108" s="26">
        <v>21.67</v>
      </c>
      <c r="T108" s="26"/>
      <c r="U108" s="26"/>
      <c r="V108" s="26"/>
      <c r="W108" s="26">
        <v>21.67</v>
      </c>
    </row>
    <row r="109" spans="1:23" s="29" customFormat="1" x14ac:dyDescent="0.25">
      <c r="A109" s="29" t="s">
        <v>36</v>
      </c>
      <c r="B109" s="29">
        <v>2075255</v>
      </c>
      <c r="C109" s="29" t="s">
        <v>35</v>
      </c>
      <c r="D109" s="29" t="s">
        <v>46</v>
      </c>
      <c r="E109" s="28">
        <v>43666</v>
      </c>
      <c r="F109" s="29" t="s">
        <v>47</v>
      </c>
      <c r="G109" s="29" t="s">
        <v>165</v>
      </c>
      <c r="H109" s="29" t="s">
        <v>37</v>
      </c>
      <c r="I109" s="27">
        <v>43651</v>
      </c>
      <c r="J109" s="29" t="s">
        <v>50</v>
      </c>
      <c r="K109" s="29" t="s">
        <v>166</v>
      </c>
      <c r="M109" s="29" t="s">
        <v>178</v>
      </c>
      <c r="N109" s="29">
        <v>130</v>
      </c>
      <c r="O109" s="29">
        <v>29009</v>
      </c>
      <c r="P109" s="29">
        <v>8005</v>
      </c>
      <c r="Q109" s="29">
        <v>5718</v>
      </c>
      <c r="R109" s="29">
        <v>2900000</v>
      </c>
      <c r="S109" s="26">
        <v>21.67</v>
      </c>
      <c r="T109" s="26"/>
      <c r="U109" s="26"/>
      <c r="V109" s="26"/>
      <c r="W109" s="26">
        <v>21.67</v>
      </c>
    </row>
    <row r="110" spans="1:23" s="29" customFormat="1" x14ac:dyDescent="0.25">
      <c r="A110" s="29" t="s">
        <v>36</v>
      </c>
      <c r="B110" s="29">
        <v>2075255</v>
      </c>
      <c r="C110" s="29" t="s">
        <v>35</v>
      </c>
      <c r="D110" s="29" t="s">
        <v>46</v>
      </c>
      <c r="E110" s="28">
        <v>43666</v>
      </c>
      <c r="F110" s="29" t="s">
        <v>47</v>
      </c>
      <c r="G110" s="29" t="s">
        <v>154</v>
      </c>
      <c r="H110" s="29" t="s">
        <v>37</v>
      </c>
      <c r="I110" s="27">
        <v>43654</v>
      </c>
      <c r="J110" s="29" t="s">
        <v>50</v>
      </c>
      <c r="K110" s="29" t="s">
        <v>156</v>
      </c>
      <c r="M110" s="29" t="s">
        <v>179</v>
      </c>
      <c r="N110" s="29">
        <v>130</v>
      </c>
      <c r="O110" s="29">
        <v>29009</v>
      </c>
      <c r="P110" s="29">
        <v>8005</v>
      </c>
      <c r="Q110" s="29">
        <v>5718</v>
      </c>
      <c r="R110" s="29">
        <v>2900000</v>
      </c>
      <c r="S110" s="26">
        <v>21.67</v>
      </c>
      <c r="T110" s="26"/>
      <c r="U110" s="26"/>
      <c r="V110" s="26"/>
      <c r="W110" s="26">
        <v>21.67</v>
      </c>
    </row>
    <row r="111" spans="1:23" s="29" customFormat="1" x14ac:dyDescent="0.25">
      <c r="A111" s="29" t="s">
        <v>36</v>
      </c>
      <c r="B111" s="29">
        <v>2075255</v>
      </c>
      <c r="C111" s="29" t="s">
        <v>35</v>
      </c>
      <c r="D111" s="29" t="s">
        <v>46</v>
      </c>
      <c r="E111" s="28">
        <v>43666</v>
      </c>
      <c r="F111" s="29" t="s">
        <v>47</v>
      </c>
      <c r="G111" s="29" t="s">
        <v>154</v>
      </c>
      <c r="H111" s="29" t="s">
        <v>37</v>
      </c>
      <c r="I111" s="27">
        <v>43656</v>
      </c>
      <c r="J111" s="29" t="s">
        <v>50</v>
      </c>
      <c r="K111" s="29" t="s">
        <v>156</v>
      </c>
      <c r="M111" s="29" t="s">
        <v>180</v>
      </c>
      <c r="N111" s="29">
        <v>130</v>
      </c>
      <c r="O111" s="29">
        <v>29009</v>
      </c>
      <c r="P111" s="29">
        <v>8005</v>
      </c>
      <c r="Q111" s="29">
        <v>5718</v>
      </c>
      <c r="R111" s="29">
        <v>2900000</v>
      </c>
      <c r="S111" s="26">
        <v>21.67</v>
      </c>
      <c r="T111" s="26"/>
      <c r="U111" s="26"/>
      <c r="V111" s="26"/>
      <c r="W111" s="26">
        <v>21.67</v>
      </c>
    </row>
    <row r="112" spans="1:23" s="29" customFormat="1" x14ac:dyDescent="0.25">
      <c r="A112" s="29" t="s">
        <v>36</v>
      </c>
      <c r="B112" s="29">
        <v>2075255</v>
      </c>
      <c r="C112" s="29" t="s">
        <v>35</v>
      </c>
      <c r="D112" s="29" t="s">
        <v>46</v>
      </c>
      <c r="E112" s="28">
        <v>43666</v>
      </c>
      <c r="F112" s="29" t="s">
        <v>47</v>
      </c>
      <c r="G112" s="29" t="s">
        <v>154</v>
      </c>
      <c r="H112" s="29" t="s">
        <v>37</v>
      </c>
      <c r="I112" s="27">
        <v>43653</v>
      </c>
      <c r="J112" s="29" t="s">
        <v>50</v>
      </c>
      <c r="K112" s="29" t="s">
        <v>156</v>
      </c>
      <c r="M112" s="29" t="s">
        <v>181</v>
      </c>
      <c r="N112" s="29">
        <v>130</v>
      </c>
      <c r="O112" s="29">
        <v>29009</v>
      </c>
      <c r="P112" s="29">
        <v>8005</v>
      </c>
      <c r="Q112" s="29">
        <v>5718</v>
      </c>
      <c r="R112" s="29">
        <v>2900000</v>
      </c>
      <c r="S112" s="26">
        <v>29.05</v>
      </c>
      <c r="T112" s="26"/>
      <c r="U112" s="26"/>
      <c r="V112" s="26"/>
      <c r="W112" s="26">
        <v>29.05</v>
      </c>
    </row>
    <row r="113" spans="1:23" s="29" customFormat="1" x14ac:dyDescent="0.25">
      <c r="A113" s="29" t="s">
        <v>36</v>
      </c>
      <c r="B113" s="29">
        <v>2075255</v>
      </c>
      <c r="C113" s="29" t="s">
        <v>35</v>
      </c>
      <c r="D113" s="29" t="s">
        <v>46</v>
      </c>
      <c r="E113" s="28">
        <v>43666</v>
      </c>
      <c r="F113" s="29" t="s">
        <v>47</v>
      </c>
      <c r="G113" s="29" t="s">
        <v>161</v>
      </c>
      <c r="H113" s="29" t="s">
        <v>37</v>
      </c>
      <c r="I113" s="27">
        <v>43668</v>
      </c>
      <c r="J113" s="29" t="s">
        <v>50</v>
      </c>
      <c r="K113" s="29" t="s">
        <v>162</v>
      </c>
      <c r="M113" s="29" t="s">
        <v>182</v>
      </c>
      <c r="N113" s="29">
        <v>130</v>
      </c>
      <c r="O113" s="29">
        <v>29009</v>
      </c>
      <c r="P113" s="29">
        <v>8005</v>
      </c>
      <c r="Q113" s="29">
        <v>5718</v>
      </c>
      <c r="R113" s="29">
        <v>2900000</v>
      </c>
      <c r="S113" s="26">
        <v>29.05</v>
      </c>
      <c r="T113" s="26"/>
      <c r="U113" s="26"/>
      <c r="V113" s="26"/>
      <c r="W113" s="26">
        <v>29.05</v>
      </c>
    </row>
    <row r="114" spans="1:23" s="29" customFormat="1" x14ac:dyDescent="0.25">
      <c r="A114" s="29" t="s">
        <v>36</v>
      </c>
      <c r="B114" s="29">
        <v>2075255</v>
      </c>
      <c r="C114" s="29" t="s">
        <v>35</v>
      </c>
      <c r="D114" s="29" t="s">
        <v>46</v>
      </c>
      <c r="E114" s="28">
        <v>43666</v>
      </c>
      <c r="F114" s="29" t="s">
        <v>47</v>
      </c>
      <c r="G114" s="29" t="s">
        <v>165</v>
      </c>
      <c r="H114" s="29" t="s">
        <v>37</v>
      </c>
      <c r="I114" s="27">
        <v>43651</v>
      </c>
      <c r="J114" s="29" t="s">
        <v>104</v>
      </c>
      <c r="K114" s="29" t="s">
        <v>166</v>
      </c>
      <c r="M114" s="29" t="s">
        <v>183</v>
      </c>
      <c r="N114" s="29">
        <v>130</v>
      </c>
      <c r="O114" s="29">
        <v>29009</v>
      </c>
      <c r="P114" s="29">
        <v>8005</v>
      </c>
      <c r="Q114" s="29">
        <v>5718</v>
      </c>
      <c r="R114" s="29">
        <v>2900000</v>
      </c>
      <c r="S114" s="26">
        <v>30.05</v>
      </c>
      <c r="T114" s="26"/>
      <c r="U114" s="26"/>
      <c r="V114" s="26"/>
      <c r="W114" s="26">
        <v>30.05</v>
      </c>
    </row>
    <row r="115" spans="1:23" s="29" customFormat="1" x14ac:dyDescent="0.25">
      <c r="A115" s="29" t="s">
        <v>36</v>
      </c>
      <c r="B115" s="29">
        <v>2075255</v>
      </c>
      <c r="C115" s="29" t="s">
        <v>35</v>
      </c>
      <c r="D115" s="29" t="s">
        <v>46</v>
      </c>
      <c r="E115" s="28">
        <v>43666</v>
      </c>
      <c r="F115" s="29" t="s">
        <v>47</v>
      </c>
      <c r="G115" s="29" t="s">
        <v>165</v>
      </c>
      <c r="H115" s="29" t="s">
        <v>37</v>
      </c>
      <c r="I115" s="27">
        <v>43650</v>
      </c>
      <c r="J115" s="29" t="s">
        <v>85</v>
      </c>
      <c r="K115" s="29" t="s">
        <v>166</v>
      </c>
      <c r="L115" s="29" t="s">
        <v>87</v>
      </c>
      <c r="M115" s="29" t="s">
        <v>184</v>
      </c>
      <c r="N115" s="29">
        <v>130</v>
      </c>
      <c r="O115" s="29">
        <v>29009</v>
      </c>
      <c r="P115" s="29">
        <v>8005</v>
      </c>
      <c r="Q115" s="29">
        <v>5718</v>
      </c>
      <c r="R115" s="29">
        <v>2900000</v>
      </c>
      <c r="S115" s="26">
        <v>30.82</v>
      </c>
      <c r="T115" s="26"/>
      <c r="U115" s="26"/>
      <c r="V115" s="26"/>
      <c r="W115" s="26">
        <v>30.82</v>
      </c>
    </row>
    <row r="116" spans="1:23" s="29" customFormat="1" x14ac:dyDescent="0.25">
      <c r="A116" s="29" t="s">
        <v>36</v>
      </c>
      <c r="B116" s="29">
        <v>2075255</v>
      </c>
      <c r="C116" s="29" t="s">
        <v>35</v>
      </c>
      <c r="D116" s="29" t="s">
        <v>46</v>
      </c>
      <c r="E116" s="28">
        <v>43666</v>
      </c>
      <c r="F116" s="29" t="s">
        <v>47</v>
      </c>
      <c r="G116" s="29" t="s">
        <v>185</v>
      </c>
      <c r="H116" s="29" t="s">
        <v>37</v>
      </c>
      <c r="I116" s="27">
        <v>43657</v>
      </c>
      <c r="J116" s="29" t="s">
        <v>50</v>
      </c>
      <c r="K116" s="29" t="s">
        <v>186</v>
      </c>
      <c r="M116" s="29" t="s">
        <v>187</v>
      </c>
      <c r="N116" s="29">
        <v>130</v>
      </c>
      <c r="O116" s="29">
        <v>29009</v>
      </c>
      <c r="P116" s="29">
        <v>8005</v>
      </c>
      <c r="Q116" s="29">
        <v>5718</v>
      </c>
      <c r="R116" s="29">
        <v>2900000</v>
      </c>
      <c r="S116" s="26">
        <v>31.67</v>
      </c>
      <c r="T116" s="26"/>
      <c r="U116" s="26"/>
      <c r="V116" s="26"/>
      <c r="W116" s="26">
        <v>31.67</v>
      </c>
    </row>
    <row r="117" spans="1:23" s="32" customFormat="1" x14ac:dyDescent="0.25">
      <c r="A117" s="32" t="s">
        <v>36</v>
      </c>
      <c r="B117" s="32">
        <v>2075255</v>
      </c>
      <c r="C117" s="32" t="s">
        <v>35</v>
      </c>
      <c r="D117" s="32" t="s">
        <v>46</v>
      </c>
      <c r="E117" s="42">
        <v>43666</v>
      </c>
      <c r="F117" s="32" t="s">
        <v>47</v>
      </c>
      <c r="G117" s="32" t="s">
        <v>158</v>
      </c>
      <c r="H117" s="32" t="s">
        <v>37</v>
      </c>
      <c r="I117" s="43">
        <v>43660</v>
      </c>
      <c r="J117" s="32" t="s">
        <v>50</v>
      </c>
      <c r="K117" s="32" t="s">
        <v>159</v>
      </c>
      <c r="M117" s="32" t="s">
        <v>188</v>
      </c>
      <c r="N117" s="32">
        <v>130</v>
      </c>
      <c r="O117" s="32">
        <v>29009</v>
      </c>
      <c r="P117" s="32">
        <v>8005</v>
      </c>
      <c r="Q117" s="32">
        <v>5718</v>
      </c>
      <c r="R117" s="32">
        <v>2900000</v>
      </c>
      <c r="S117" s="31">
        <v>31.67</v>
      </c>
      <c r="T117" s="31"/>
      <c r="U117" s="31"/>
      <c r="V117" s="31">
        <v>31.67</v>
      </c>
    </row>
    <row r="118" spans="1:23" s="32" customFormat="1" x14ac:dyDescent="0.25">
      <c r="A118" s="32" t="s">
        <v>36</v>
      </c>
      <c r="B118" s="32">
        <v>2075255</v>
      </c>
      <c r="C118" s="32" t="s">
        <v>35</v>
      </c>
      <c r="D118" s="32" t="s">
        <v>46</v>
      </c>
      <c r="E118" s="42">
        <v>43666</v>
      </c>
      <c r="F118" s="32" t="s">
        <v>47</v>
      </c>
      <c r="G118" s="32" t="s">
        <v>163</v>
      </c>
      <c r="H118" s="32" t="s">
        <v>37</v>
      </c>
      <c r="I118" s="43">
        <v>43662</v>
      </c>
      <c r="J118" s="32" t="s">
        <v>85</v>
      </c>
      <c r="K118" s="32" t="s">
        <v>164</v>
      </c>
      <c r="L118" s="32" t="s">
        <v>94</v>
      </c>
      <c r="M118" s="32" t="s">
        <v>189</v>
      </c>
      <c r="N118" s="32">
        <v>130</v>
      </c>
      <c r="O118" s="32">
        <v>29009</v>
      </c>
      <c r="P118" s="32">
        <v>8005</v>
      </c>
      <c r="Q118" s="32">
        <v>5718</v>
      </c>
      <c r="R118" s="32">
        <v>2900000</v>
      </c>
      <c r="S118" s="31">
        <v>36.54</v>
      </c>
      <c r="T118" s="31"/>
      <c r="U118" s="31"/>
      <c r="V118" s="31">
        <v>36.54</v>
      </c>
    </row>
    <row r="119" spans="1:23" s="32" customFormat="1" x14ac:dyDescent="0.25">
      <c r="A119" s="32" t="s">
        <v>36</v>
      </c>
      <c r="B119" s="32">
        <v>2075255</v>
      </c>
      <c r="C119" s="32" t="s">
        <v>35</v>
      </c>
      <c r="D119" s="32" t="s">
        <v>46</v>
      </c>
      <c r="E119" s="42">
        <v>43666</v>
      </c>
      <c r="F119" s="32" t="s">
        <v>47</v>
      </c>
      <c r="G119" s="32" t="s">
        <v>161</v>
      </c>
      <c r="H119" s="32" t="s">
        <v>37</v>
      </c>
      <c r="I119" s="43">
        <v>43669</v>
      </c>
      <c r="J119" s="32" t="s">
        <v>85</v>
      </c>
      <c r="K119" s="32" t="s">
        <v>162</v>
      </c>
      <c r="L119" s="32" t="s">
        <v>111</v>
      </c>
      <c r="M119" s="32" t="s">
        <v>190</v>
      </c>
      <c r="N119" s="32">
        <v>130</v>
      </c>
      <c r="O119" s="32">
        <v>29009</v>
      </c>
      <c r="P119" s="32">
        <v>8005</v>
      </c>
      <c r="Q119" s="32">
        <v>5718</v>
      </c>
      <c r="R119" s="32">
        <v>2900000</v>
      </c>
      <c r="S119" s="31">
        <v>36.54</v>
      </c>
      <c r="T119" s="31"/>
      <c r="U119" s="31"/>
      <c r="V119" s="31"/>
      <c r="W119" s="31">
        <v>36.54</v>
      </c>
    </row>
    <row r="120" spans="1:23" s="32" customFormat="1" ht="16.149999999999999" customHeight="1" x14ac:dyDescent="0.25">
      <c r="A120" s="32" t="s">
        <v>36</v>
      </c>
      <c r="B120" s="32">
        <v>2075255</v>
      </c>
      <c r="C120" s="32" t="s">
        <v>35</v>
      </c>
      <c r="D120" s="32" t="s">
        <v>46</v>
      </c>
      <c r="E120" s="42">
        <v>43666</v>
      </c>
      <c r="F120" s="32" t="s">
        <v>47</v>
      </c>
      <c r="G120" s="32" t="s">
        <v>163</v>
      </c>
      <c r="H120" s="32" t="s">
        <v>37</v>
      </c>
      <c r="I120" s="43">
        <v>43665</v>
      </c>
      <c r="J120" s="32" t="s">
        <v>85</v>
      </c>
      <c r="K120" s="32" t="s">
        <v>164</v>
      </c>
      <c r="L120" s="32" t="s">
        <v>94</v>
      </c>
      <c r="M120" s="32" t="s">
        <v>191</v>
      </c>
      <c r="N120" s="32">
        <v>130</v>
      </c>
      <c r="O120" s="32">
        <v>29009</v>
      </c>
      <c r="P120" s="32">
        <v>8005</v>
      </c>
      <c r="Q120" s="32">
        <v>5718</v>
      </c>
      <c r="R120" s="32">
        <v>2900000</v>
      </c>
      <c r="S120" s="31">
        <v>36.630000000000003</v>
      </c>
      <c r="T120" s="31"/>
      <c r="U120" s="31"/>
      <c r="V120" s="31">
        <v>36.630000000000003</v>
      </c>
    </row>
    <row r="121" spans="1:23" s="32" customFormat="1" x14ac:dyDescent="0.25">
      <c r="A121" s="32" t="s">
        <v>36</v>
      </c>
      <c r="B121" s="32">
        <v>2075255</v>
      </c>
      <c r="C121" s="32" t="s">
        <v>35</v>
      </c>
      <c r="D121" s="32" t="s">
        <v>46</v>
      </c>
      <c r="E121" s="42">
        <v>43666</v>
      </c>
      <c r="F121" s="32" t="s">
        <v>47</v>
      </c>
      <c r="G121" s="32" t="s">
        <v>158</v>
      </c>
      <c r="H121" s="32" t="s">
        <v>37</v>
      </c>
      <c r="I121" s="43">
        <v>43662</v>
      </c>
      <c r="J121" s="32" t="s">
        <v>85</v>
      </c>
      <c r="K121" s="32" t="s">
        <v>159</v>
      </c>
      <c r="L121" s="32" t="s">
        <v>160</v>
      </c>
      <c r="M121" s="32" t="s">
        <v>192</v>
      </c>
      <c r="N121" s="32">
        <v>130</v>
      </c>
      <c r="O121" s="32">
        <v>29009</v>
      </c>
      <c r="P121" s="32">
        <v>8005</v>
      </c>
      <c r="Q121" s="32">
        <v>5718</v>
      </c>
      <c r="R121" s="32">
        <v>2900000</v>
      </c>
      <c r="S121" s="31">
        <v>38.46</v>
      </c>
      <c r="T121" s="31"/>
      <c r="U121" s="31"/>
      <c r="V121" s="31">
        <v>38.46</v>
      </c>
    </row>
    <row r="122" spans="1:23" s="32" customFormat="1" x14ac:dyDescent="0.25">
      <c r="A122" s="32" t="s">
        <v>36</v>
      </c>
      <c r="B122" s="32">
        <v>2075255</v>
      </c>
      <c r="C122" s="32" t="s">
        <v>35</v>
      </c>
      <c r="D122" s="32" t="s">
        <v>46</v>
      </c>
      <c r="E122" s="42">
        <v>43666</v>
      </c>
      <c r="F122" s="32" t="s">
        <v>47</v>
      </c>
      <c r="G122" s="32" t="s">
        <v>161</v>
      </c>
      <c r="H122" s="32" t="s">
        <v>37</v>
      </c>
      <c r="I122" s="43">
        <v>43669</v>
      </c>
      <c r="J122" s="32" t="s">
        <v>50</v>
      </c>
      <c r="K122" s="32" t="s">
        <v>162</v>
      </c>
      <c r="M122" s="32" t="s">
        <v>193</v>
      </c>
      <c r="N122" s="32">
        <v>130</v>
      </c>
      <c r="O122" s="32">
        <v>29009</v>
      </c>
      <c r="P122" s="32">
        <v>8005</v>
      </c>
      <c r="Q122" s="32">
        <v>5718</v>
      </c>
      <c r="R122" s="32">
        <v>2900000</v>
      </c>
      <c r="S122" s="31">
        <v>39.049999999999997</v>
      </c>
      <c r="T122" s="31"/>
      <c r="U122" s="31"/>
      <c r="V122" s="31"/>
      <c r="W122" s="31">
        <v>39.049999999999997</v>
      </c>
    </row>
    <row r="123" spans="1:23" s="32" customFormat="1" x14ac:dyDescent="0.25">
      <c r="A123" s="32" t="s">
        <v>36</v>
      </c>
      <c r="B123" s="32">
        <v>2075255</v>
      </c>
      <c r="C123" s="32" t="s">
        <v>35</v>
      </c>
      <c r="D123" s="32" t="s">
        <v>46</v>
      </c>
      <c r="E123" s="42">
        <v>43666</v>
      </c>
      <c r="F123" s="32" t="s">
        <v>47</v>
      </c>
      <c r="G123" s="32" t="s">
        <v>163</v>
      </c>
      <c r="H123" s="32" t="s">
        <v>37</v>
      </c>
      <c r="I123" s="43">
        <v>43663</v>
      </c>
      <c r="J123" s="32" t="s">
        <v>50</v>
      </c>
      <c r="K123" s="32" t="s">
        <v>164</v>
      </c>
      <c r="M123" s="32" t="s">
        <v>194</v>
      </c>
      <c r="N123" s="32">
        <v>130</v>
      </c>
      <c r="O123" s="32">
        <v>29009</v>
      </c>
      <c r="P123" s="32">
        <v>8005</v>
      </c>
      <c r="Q123" s="32">
        <v>5718</v>
      </c>
      <c r="R123" s="32">
        <v>2900000</v>
      </c>
      <c r="S123" s="31">
        <v>39.049999999999997</v>
      </c>
      <c r="T123" s="31"/>
      <c r="U123" s="31"/>
      <c r="V123" s="31">
        <v>39.049999999999997</v>
      </c>
    </row>
    <row r="124" spans="1:23" s="32" customFormat="1" x14ac:dyDescent="0.25">
      <c r="A124" s="32" t="s">
        <v>36</v>
      </c>
      <c r="B124" s="32">
        <v>2075255</v>
      </c>
      <c r="C124" s="32" t="s">
        <v>35</v>
      </c>
      <c r="D124" s="32" t="s">
        <v>46</v>
      </c>
      <c r="E124" s="42">
        <v>43666</v>
      </c>
      <c r="F124" s="32" t="s">
        <v>47</v>
      </c>
      <c r="G124" s="32" t="s">
        <v>171</v>
      </c>
      <c r="H124" s="32" t="s">
        <v>37</v>
      </c>
      <c r="I124" s="43">
        <v>43636</v>
      </c>
      <c r="J124" s="32" t="s">
        <v>50</v>
      </c>
      <c r="K124" s="32" t="s">
        <v>172</v>
      </c>
      <c r="M124" s="32" t="s">
        <v>132</v>
      </c>
      <c r="N124" s="32">
        <v>130</v>
      </c>
      <c r="O124" s="32">
        <v>29009</v>
      </c>
      <c r="P124" s="32">
        <v>8005</v>
      </c>
      <c r="Q124" s="32">
        <v>5718</v>
      </c>
      <c r="R124" s="32">
        <v>2900000</v>
      </c>
      <c r="S124" s="31">
        <v>39.049999999999997</v>
      </c>
      <c r="T124" s="31"/>
      <c r="U124" s="31"/>
      <c r="V124" s="31"/>
      <c r="W124" s="31">
        <v>39.049999999999997</v>
      </c>
    </row>
    <row r="125" spans="1:23" s="32" customFormat="1" x14ac:dyDescent="0.25">
      <c r="A125" s="32" t="s">
        <v>36</v>
      </c>
      <c r="B125" s="32">
        <v>2075255</v>
      </c>
      <c r="C125" s="32" t="s">
        <v>35</v>
      </c>
      <c r="D125" s="32" t="s">
        <v>46</v>
      </c>
      <c r="E125" s="42">
        <v>43666</v>
      </c>
      <c r="F125" s="32" t="s">
        <v>47</v>
      </c>
      <c r="G125" s="32" t="s">
        <v>176</v>
      </c>
      <c r="H125" s="32" t="s">
        <v>37</v>
      </c>
      <c r="I125" s="43">
        <v>43640</v>
      </c>
      <c r="J125" s="32" t="s">
        <v>50</v>
      </c>
      <c r="K125" s="32" t="s">
        <v>177</v>
      </c>
      <c r="M125" s="32" t="s">
        <v>107</v>
      </c>
      <c r="N125" s="32">
        <v>130</v>
      </c>
      <c r="O125" s="32">
        <v>29009</v>
      </c>
      <c r="P125" s="32">
        <v>8005</v>
      </c>
      <c r="Q125" s="32">
        <v>5718</v>
      </c>
      <c r="R125" s="32">
        <v>2900000</v>
      </c>
      <c r="S125" s="31">
        <v>39.049999999999997</v>
      </c>
      <c r="T125" s="31"/>
      <c r="U125" s="31"/>
      <c r="V125" s="31"/>
      <c r="W125" s="31">
        <v>39.049999999999997</v>
      </c>
    </row>
    <row r="126" spans="1:23" s="32" customFormat="1" x14ac:dyDescent="0.25">
      <c r="A126" s="32" t="s">
        <v>36</v>
      </c>
      <c r="B126" s="32">
        <v>2075255</v>
      </c>
      <c r="C126" s="32" t="s">
        <v>35</v>
      </c>
      <c r="D126" s="32" t="s">
        <v>46</v>
      </c>
      <c r="E126" s="42">
        <v>43666</v>
      </c>
      <c r="F126" s="32" t="s">
        <v>47</v>
      </c>
      <c r="G126" s="32" t="s">
        <v>158</v>
      </c>
      <c r="H126" s="32" t="s">
        <v>37</v>
      </c>
      <c r="I126" s="43">
        <v>43661</v>
      </c>
      <c r="J126" s="32" t="s">
        <v>50</v>
      </c>
      <c r="K126" s="32" t="s">
        <v>159</v>
      </c>
      <c r="M126" s="32" t="s">
        <v>195</v>
      </c>
      <c r="N126" s="32">
        <v>130</v>
      </c>
      <c r="O126" s="32">
        <v>29009</v>
      </c>
      <c r="P126" s="32">
        <v>8005</v>
      </c>
      <c r="Q126" s="32">
        <v>5718</v>
      </c>
      <c r="R126" s="32">
        <v>2900000</v>
      </c>
      <c r="S126" s="31">
        <v>39.049999999999997</v>
      </c>
      <c r="T126" s="31"/>
      <c r="U126" s="31"/>
      <c r="V126" s="31">
        <v>39.049999999999997</v>
      </c>
    </row>
    <row r="127" spans="1:23" s="32" customFormat="1" x14ac:dyDescent="0.25">
      <c r="A127" s="32" t="s">
        <v>36</v>
      </c>
      <c r="B127" s="32">
        <v>2075255</v>
      </c>
      <c r="C127" s="32" t="s">
        <v>35</v>
      </c>
      <c r="D127" s="32" t="s">
        <v>46</v>
      </c>
      <c r="E127" s="42">
        <v>43666</v>
      </c>
      <c r="F127" s="32" t="s">
        <v>47</v>
      </c>
      <c r="G127" s="32" t="s">
        <v>163</v>
      </c>
      <c r="H127" s="32" t="s">
        <v>37</v>
      </c>
      <c r="I127" s="43">
        <v>43665</v>
      </c>
      <c r="J127" s="32" t="s">
        <v>50</v>
      </c>
      <c r="K127" s="32" t="s">
        <v>164</v>
      </c>
      <c r="M127" s="32" t="s">
        <v>196</v>
      </c>
      <c r="N127" s="32">
        <v>130</v>
      </c>
      <c r="O127" s="32">
        <v>29009</v>
      </c>
      <c r="P127" s="32">
        <v>8005</v>
      </c>
      <c r="Q127" s="32">
        <v>5718</v>
      </c>
      <c r="R127" s="32">
        <v>2900000</v>
      </c>
      <c r="S127" s="31">
        <v>39.049999999999997</v>
      </c>
      <c r="T127" s="31"/>
      <c r="U127" s="31"/>
      <c r="V127" s="31">
        <v>39.049999999999997</v>
      </c>
    </row>
    <row r="128" spans="1:23" s="32" customFormat="1" x14ac:dyDescent="0.25">
      <c r="A128" s="32" t="s">
        <v>36</v>
      </c>
      <c r="B128" s="32">
        <v>2075255</v>
      </c>
      <c r="C128" s="32" t="s">
        <v>35</v>
      </c>
      <c r="D128" s="32" t="s">
        <v>46</v>
      </c>
      <c r="E128" s="42">
        <v>43666</v>
      </c>
      <c r="F128" s="32" t="s">
        <v>47</v>
      </c>
      <c r="G128" s="32" t="s">
        <v>158</v>
      </c>
      <c r="H128" s="32" t="s">
        <v>37</v>
      </c>
      <c r="I128" s="43">
        <v>43660</v>
      </c>
      <c r="J128" s="32" t="s">
        <v>85</v>
      </c>
      <c r="K128" s="32" t="s">
        <v>159</v>
      </c>
      <c r="L128" s="32" t="s">
        <v>160</v>
      </c>
      <c r="M128" s="32" t="s">
        <v>197</v>
      </c>
      <c r="N128" s="32">
        <v>130</v>
      </c>
      <c r="O128" s="32">
        <v>29009</v>
      </c>
      <c r="P128" s="32">
        <v>8005</v>
      </c>
      <c r="Q128" s="32">
        <v>5718</v>
      </c>
      <c r="R128" s="32">
        <v>2900000</v>
      </c>
      <c r="S128" s="31">
        <v>41.35</v>
      </c>
      <c r="T128" s="31"/>
      <c r="U128" s="31"/>
      <c r="V128" s="31">
        <v>41.35</v>
      </c>
    </row>
    <row r="129" spans="1:23" s="32" customFormat="1" x14ac:dyDescent="0.25">
      <c r="A129" s="32" t="s">
        <v>36</v>
      </c>
      <c r="B129" s="32">
        <v>2075255</v>
      </c>
      <c r="C129" s="32" t="s">
        <v>35</v>
      </c>
      <c r="D129" s="32" t="s">
        <v>46</v>
      </c>
      <c r="E129" s="42">
        <v>43666</v>
      </c>
      <c r="F129" s="32" t="s">
        <v>47</v>
      </c>
      <c r="G129" s="32" t="s">
        <v>176</v>
      </c>
      <c r="H129" s="32" t="s">
        <v>37</v>
      </c>
      <c r="I129" s="43">
        <v>43641</v>
      </c>
      <c r="J129" s="32" t="s">
        <v>48</v>
      </c>
      <c r="K129" s="32" t="s">
        <v>177</v>
      </c>
      <c r="M129" s="32" t="s">
        <v>198</v>
      </c>
      <c r="N129" s="32">
        <v>130</v>
      </c>
      <c r="O129" s="32">
        <v>29009</v>
      </c>
      <c r="P129" s="32">
        <v>8005</v>
      </c>
      <c r="Q129" s="32">
        <v>5718</v>
      </c>
      <c r="R129" s="32">
        <v>2900000</v>
      </c>
      <c r="S129" s="31">
        <v>46.15</v>
      </c>
      <c r="T129" s="31"/>
      <c r="U129" s="31"/>
      <c r="V129" s="31"/>
      <c r="W129" s="31">
        <v>46.15</v>
      </c>
    </row>
    <row r="130" spans="1:23" s="32" customFormat="1" x14ac:dyDescent="0.25">
      <c r="A130" s="32" t="s">
        <v>36</v>
      </c>
      <c r="B130" s="32">
        <v>2075255</v>
      </c>
      <c r="C130" s="32" t="s">
        <v>35</v>
      </c>
      <c r="D130" s="32" t="s">
        <v>46</v>
      </c>
      <c r="E130" s="42">
        <v>43666</v>
      </c>
      <c r="F130" s="32" t="s">
        <v>47</v>
      </c>
      <c r="G130" s="32" t="s">
        <v>154</v>
      </c>
      <c r="H130" s="32" t="s">
        <v>37</v>
      </c>
      <c r="I130" s="43">
        <v>43656</v>
      </c>
      <c r="J130" s="32" t="s">
        <v>48</v>
      </c>
      <c r="K130" s="32" t="s">
        <v>156</v>
      </c>
      <c r="M130" s="32" t="s">
        <v>199</v>
      </c>
      <c r="N130" s="32">
        <v>130</v>
      </c>
      <c r="O130" s="32">
        <v>29009</v>
      </c>
      <c r="P130" s="32">
        <v>8005</v>
      </c>
      <c r="Q130" s="32">
        <v>5718</v>
      </c>
      <c r="R130" s="32">
        <v>2900000</v>
      </c>
      <c r="S130" s="31">
        <v>46.15</v>
      </c>
      <c r="T130" s="31"/>
      <c r="U130" s="31"/>
      <c r="V130" s="31"/>
      <c r="W130" s="31">
        <v>46.15</v>
      </c>
    </row>
    <row r="131" spans="1:23" s="32" customFormat="1" x14ac:dyDescent="0.25">
      <c r="A131" s="32" t="s">
        <v>36</v>
      </c>
      <c r="B131" s="32">
        <v>2075255</v>
      </c>
      <c r="C131" s="32" t="s">
        <v>35</v>
      </c>
      <c r="D131" s="32" t="s">
        <v>46</v>
      </c>
      <c r="E131" s="42">
        <v>43666</v>
      </c>
      <c r="F131" s="32" t="s">
        <v>47</v>
      </c>
      <c r="G131" s="32" t="s">
        <v>185</v>
      </c>
      <c r="H131" s="32" t="s">
        <v>37</v>
      </c>
      <c r="I131" s="43">
        <v>43657</v>
      </c>
      <c r="J131" s="32" t="s">
        <v>200</v>
      </c>
      <c r="K131" s="32" t="s">
        <v>186</v>
      </c>
      <c r="M131" s="32" t="s">
        <v>201</v>
      </c>
      <c r="N131" s="32">
        <v>130</v>
      </c>
      <c r="O131" s="32">
        <v>29009</v>
      </c>
      <c r="P131" s="32">
        <v>8005</v>
      </c>
      <c r="Q131" s="32">
        <v>5718</v>
      </c>
      <c r="R131" s="32">
        <v>2900000</v>
      </c>
      <c r="S131" s="31">
        <v>48.03</v>
      </c>
      <c r="T131" s="31"/>
      <c r="U131" s="31"/>
      <c r="V131" s="31"/>
      <c r="W131" s="31">
        <v>48.03</v>
      </c>
    </row>
    <row r="132" spans="1:23" s="32" customFormat="1" x14ac:dyDescent="0.25">
      <c r="A132" s="32" t="s">
        <v>36</v>
      </c>
      <c r="B132" s="32">
        <v>2075255</v>
      </c>
      <c r="C132" s="32" t="s">
        <v>35</v>
      </c>
      <c r="D132" s="32" t="s">
        <v>46</v>
      </c>
      <c r="E132" s="42">
        <v>43666</v>
      </c>
      <c r="F132" s="32" t="s">
        <v>47</v>
      </c>
      <c r="G132" s="32" t="s">
        <v>163</v>
      </c>
      <c r="H132" s="32" t="s">
        <v>37</v>
      </c>
      <c r="I132" s="43">
        <v>43662</v>
      </c>
      <c r="J132" s="32" t="s">
        <v>50</v>
      </c>
      <c r="K132" s="32" t="s">
        <v>164</v>
      </c>
      <c r="M132" s="32" t="s">
        <v>202</v>
      </c>
      <c r="N132" s="32">
        <v>130</v>
      </c>
      <c r="O132" s="32">
        <v>29009</v>
      </c>
      <c r="P132" s="32">
        <v>8005</v>
      </c>
      <c r="Q132" s="32">
        <v>5718</v>
      </c>
      <c r="R132" s="32">
        <v>2900000</v>
      </c>
      <c r="S132" s="31">
        <v>49.05</v>
      </c>
      <c r="T132" s="31"/>
      <c r="U132" s="31"/>
      <c r="V132" s="31">
        <v>49.05</v>
      </c>
    </row>
    <row r="133" spans="1:23" s="32" customFormat="1" x14ac:dyDescent="0.25">
      <c r="A133" s="32" t="s">
        <v>36</v>
      </c>
      <c r="B133" s="32">
        <v>2075255</v>
      </c>
      <c r="C133" s="32" t="s">
        <v>35</v>
      </c>
      <c r="D133" s="32" t="s">
        <v>46</v>
      </c>
      <c r="E133" s="42">
        <v>43666</v>
      </c>
      <c r="F133" s="32" t="s">
        <v>47</v>
      </c>
      <c r="G133" s="32" t="s">
        <v>165</v>
      </c>
      <c r="H133" s="32" t="s">
        <v>37</v>
      </c>
      <c r="I133" s="43">
        <v>43650</v>
      </c>
      <c r="J133" s="32" t="s">
        <v>50</v>
      </c>
      <c r="K133" s="32" t="s">
        <v>166</v>
      </c>
      <c r="M133" s="32" t="s">
        <v>203</v>
      </c>
      <c r="N133" s="32">
        <v>130</v>
      </c>
      <c r="O133" s="32">
        <v>29009</v>
      </c>
      <c r="P133" s="32">
        <v>8005</v>
      </c>
      <c r="Q133" s="32">
        <v>5718</v>
      </c>
      <c r="R133" s="32">
        <v>2900000</v>
      </c>
      <c r="S133" s="31">
        <v>49.05</v>
      </c>
      <c r="T133" s="31"/>
      <c r="U133" s="31"/>
      <c r="V133" s="31"/>
      <c r="W133" s="31">
        <v>49.05</v>
      </c>
    </row>
    <row r="134" spans="1:23" s="32" customFormat="1" x14ac:dyDescent="0.25">
      <c r="A134" s="32" t="s">
        <v>36</v>
      </c>
      <c r="B134" s="32">
        <v>2075255</v>
      </c>
      <c r="C134" s="32" t="s">
        <v>35</v>
      </c>
      <c r="D134" s="32" t="s">
        <v>46</v>
      </c>
      <c r="E134" s="42">
        <v>43666</v>
      </c>
      <c r="F134" s="32" t="s">
        <v>47</v>
      </c>
      <c r="G134" s="32" t="s">
        <v>154</v>
      </c>
      <c r="H134" s="32" t="s">
        <v>37</v>
      </c>
      <c r="I134" s="43">
        <v>43655</v>
      </c>
      <c r="J134" s="32" t="s">
        <v>50</v>
      </c>
      <c r="K134" s="32" t="s">
        <v>156</v>
      </c>
      <c r="M134" s="32" t="s">
        <v>204</v>
      </c>
      <c r="N134" s="32">
        <v>130</v>
      </c>
      <c r="O134" s="32">
        <v>29009</v>
      </c>
      <c r="P134" s="32">
        <v>8005</v>
      </c>
      <c r="Q134" s="32">
        <v>5718</v>
      </c>
      <c r="R134" s="32">
        <v>2900000</v>
      </c>
      <c r="S134" s="31">
        <v>49.05</v>
      </c>
      <c r="T134" s="31"/>
      <c r="U134" s="31"/>
      <c r="V134" s="31"/>
      <c r="W134" s="31">
        <v>49.05</v>
      </c>
    </row>
    <row r="135" spans="1:23" s="32" customFormat="1" x14ac:dyDescent="0.25">
      <c r="A135" s="32" t="s">
        <v>36</v>
      </c>
      <c r="B135" s="32">
        <v>2075255</v>
      </c>
      <c r="C135" s="32" t="s">
        <v>35</v>
      </c>
      <c r="D135" s="32" t="s">
        <v>46</v>
      </c>
      <c r="E135" s="42">
        <v>43666</v>
      </c>
      <c r="F135" s="32" t="s">
        <v>47</v>
      </c>
      <c r="G135" s="32" t="s">
        <v>165</v>
      </c>
      <c r="H135" s="32" t="s">
        <v>37</v>
      </c>
      <c r="I135" s="43">
        <v>43651</v>
      </c>
      <c r="J135" s="32" t="s">
        <v>85</v>
      </c>
      <c r="K135" s="32" t="s">
        <v>166</v>
      </c>
      <c r="L135" s="32" t="s">
        <v>157</v>
      </c>
      <c r="M135" s="32" t="s">
        <v>205</v>
      </c>
      <c r="N135" s="32">
        <v>130</v>
      </c>
      <c r="O135" s="32">
        <v>29009</v>
      </c>
      <c r="P135" s="32">
        <v>8005</v>
      </c>
      <c r="Q135" s="32">
        <v>5718</v>
      </c>
      <c r="R135" s="32">
        <v>2900000</v>
      </c>
      <c r="S135" s="31">
        <v>56.44</v>
      </c>
      <c r="T135" s="31"/>
      <c r="U135" s="31"/>
      <c r="V135" s="31"/>
      <c r="W135" s="31">
        <v>56.44</v>
      </c>
    </row>
    <row r="136" spans="1:23" s="32" customFormat="1" x14ac:dyDescent="0.25">
      <c r="A136" s="32" t="s">
        <v>36</v>
      </c>
      <c r="B136" s="32">
        <v>2075255</v>
      </c>
      <c r="C136" s="32" t="s">
        <v>35</v>
      </c>
      <c r="D136" s="32" t="s">
        <v>46</v>
      </c>
      <c r="E136" s="42">
        <v>43666</v>
      </c>
      <c r="F136" s="32" t="s">
        <v>47</v>
      </c>
      <c r="G136" s="32" t="s">
        <v>185</v>
      </c>
      <c r="H136" s="32" t="s">
        <v>37</v>
      </c>
      <c r="I136" s="43">
        <v>43657</v>
      </c>
      <c r="J136" s="32" t="s">
        <v>200</v>
      </c>
      <c r="K136" s="32" t="s">
        <v>186</v>
      </c>
      <c r="M136" s="32" t="s">
        <v>206</v>
      </c>
      <c r="N136" s="32">
        <v>130</v>
      </c>
      <c r="O136" s="32">
        <v>29009</v>
      </c>
      <c r="P136" s="32">
        <v>8005</v>
      </c>
      <c r="Q136" s="32">
        <v>5718</v>
      </c>
      <c r="R136" s="32">
        <v>2900000</v>
      </c>
      <c r="S136" s="31">
        <v>73.12</v>
      </c>
      <c r="T136" s="31"/>
      <c r="U136" s="31"/>
      <c r="V136" s="31"/>
      <c r="W136" s="31">
        <v>73.12</v>
      </c>
    </row>
    <row r="137" spans="1:23" s="32" customFormat="1" x14ac:dyDescent="0.25">
      <c r="A137" s="32" t="s">
        <v>36</v>
      </c>
      <c r="B137" s="32">
        <v>2075255</v>
      </c>
      <c r="C137" s="32" t="s">
        <v>35</v>
      </c>
      <c r="D137" s="32" t="s">
        <v>46</v>
      </c>
      <c r="E137" s="42">
        <v>43666</v>
      </c>
      <c r="F137" s="32" t="s">
        <v>47</v>
      </c>
      <c r="G137" s="32" t="s">
        <v>163</v>
      </c>
      <c r="H137" s="32" t="s">
        <v>37</v>
      </c>
      <c r="I137" s="43">
        <v>43665</v>
      </c>
      <c r="J137" s="32" t="s">
        <v>48</v>
      </c>
      <c r="K137" s="32" t="s">
        <v>164</v>
      </c>
      <c r="M137" s="32" t="s">
        <v>207</v>
      </c>
      <c r="N137" s="32">
        <v>130</v>
      </c>
      <c r="O137" s="32">
        <v>29009</v>
      </c>
      <c r="P137" s="32">
        <v>8005</v>
      </c>
      <c r="Q137" s="32">
        <v>5718</v>
      </c>
      <c r="R137" s="32">
        <v>2900000</v>
      </c>
      <c r="S137" s="31">
        <v>84.62</v>
      </c>
      <c r="T137" s="31"/>
      <c r="U137" s="31"/>
      <c r="V137" s="31">
        <v>84.62</v>
      </c>
    </row>
    <row r="138" spans="1:23" s="32" customFormat="1" x14ac:dyDescent="0.25">
      <c r="A138" s="32" t="s">
        <v>36</v>
      </c>
      <c r="B138" s="32">
        <v>2075255</v>
      </c>
      <c r="C138" s="32" t="s">
        <v>35</v>
      </c>
      <c r="D138" s="32" t="s">
        <v>46</v>
      </c>
      <c r="E138" s="42">
        <v>43666</v>
      </c>
      <c r="F138" s="32" t="s">
        <v>47</v>
      </c>
      <c r="G138" s="32" t="s">
        <v>165</v>
      </c>
      <c r="H138" s="32" t="s">
        <v>37</v>
      </c>
      <c r="I138" s="43">
        <v>43650</v>
      </c>
      <c r="J138" s="32" t="s">
        <v>109</v>
      </c>
      <c r="K138" s="32" t="s">
        <v>166</v>
      </c>
      <c r="L138" s="32" t="s">
        <v>87</v>
      </c>
      <c r="M138" s="32" t="s">
        <v>208</v>
      </c>
      <c r="N138" s="32">
        <v>130</v>
      </c>
      <c r="O138" s="32">
        <v>29009</v>
      </c>
      <c r="P138" s="32">
        <v>8005</v>
      </c>
      <c r="Q138" s="32">
        <v>5718</v>
      </c>
      <c r="R138" s="32">
        <v>2900000</v>
      </c>
      <c r="S138" s="31">
        <v>183.37</v>
      </c>
      <c r="T138" s="31"/>
      <c r="U138" s="31"/>
      <c r="V138" s="31"/>
      <c r="W138" s="31">
        <v>183.37</v>
      </c>
    </row>
    <row r="139" spans="1:23" s="32" customFormat="1" x14ac:dyDescent="0.25">
      <c r="A139" s="32" t="s">
        <v>36</v>
      </c>
      <c r="B139" s="32">
        <v>2075255</v>
      </c>
      <c r="C139" s="32" t="s">
        <v>35</v>
      </c>
      <c r="D139" s="32" t="s">
        <v>46</v>
      </c>
      <c r="E139" s="42">
        <v>43666</v>
      </c>
      <c r="F139" s="32" t="s">
        <v>47</v>
      </c>
      <c r="G139" s="32" t="s">
        <v>163</v>
      </c>
      <c r="H139" s="32" t="s">
        <v>37</v>
      </c>
      <c r="I139" s="43">
        <v>43663</v>
      </c>
      <c r="J139" s="32" t="s">
        <v>112</v>
      </c>
      <c r="K139" s="32" t="s">
        <v>164</v>
      </c>
      <c r="L139" s="32" t="s">
        <v>94</v>
      </c>
      <c r="M139" s="32" t="s">
        <v>209</v>
      </c>
      <c r="N139" s="32">
        <v>130</v>
      </c>
      <c r="O139" s="32">
        <v>29009</v>
      </c>
      <c r="P139" s="32">
        <v>8005</v>
      </c>
      <c r="Q139" s="32">
        <v>5718</v>
      </c>
      <c r="R139" s="32">
        <v>2900000</v>
      </c>
      <c r="S139" s="31">
        <v>307.8</v>
      </c>
      <c r="T139" s="31"/>
      <c r="U139" s="31"/>
      <c r="V139" s="31">
        <v>307.8</v>
      </c>
    </row>
    <row r="140" spans="1:23" s="32" customFormat="1" x14ac:dyDescent="0.25">
      <c r="A140" s="32" t="s">
        <v>36</v>
      </c>
      <c r="B140" s="32">
        <v>2075255</v>
      </c>
      <c r="C140" s="32" t="s">
        <v>35</v>
      </c>
      <c r="D140" s="32" t="s">
        <v>46</v>
      </c>
      <c r="E140" s="42">
        <v>43666</v>
      </c>
      <c r="F140" s="32" t="s">
        <v>47</v>
      </c>
      <c r="G140" s="32" t="s">
        <v>163</v>
      </c>
      <c r="H140" s="32" t="s">
        <v>37</v>
      </c>
      <c r="I140" s="43">
        <v>43662</v>
      </c>
      <c r="J140" s="32" t="s">
        <v>112</v>
      </c>
      <c r="K140" s="32" t="s">
        <v>164</v>
      </c>
      <c r="L140" s="32" t="s">
        <v>94</v>
      </c>
      <c r="M140" s="32" t="s">
        <v>209</v>
      </c>
      <c r="N140" s="32">
        <v>130</v>
      </c>
      <c r="O140" s="32">
        <v>29009</v>
      </c>
      <c r="P140" s="32">
        <v>8005</v>
      </c>
      <c r="Q140" s="32">
        <v>5718</v>
      </c>
      <c r="R140" s="32">
        <v>2900000</v>
      </c>
      <c r="S140" s="31">
        <v>307.8</v>
      </c>
      <c r="T140" s="31"/>
      <c r="U140" s="31"/>
      <c r="V140" s="31">
        <v>307.8</v>
      </c>
    </row>
    <row r="141" spans="1:23" s="32" customFormat="1" x14ac:dyDescent="0.25">
      <c r="A141" s="32" t="s">
        <v>36</v>
      </c>
      <c r="B141" s="32">
        <v>2075255</v>
      </c>
      <c r="C141" s="32" t="s">
        <v>35</v>
      </c>
      <c r="D141" s="32" t="s">
        <v>46</v>
      </c>
      <c r="E141" s="42">
        <v>43666</v>
      </c>
      <c r="F141" s="32" t="s">
        <v>47</v>
      </c>
      <c r="G141" s="32" t="s">
        <v>163</v>
      </c>
      <c r="H141" s="32" t="s">
        <v>37</v>
      </c>
      <c r="I141" s="43">
        <v>43664</v>
      </c>
      <c r="J141" s="32" t="s">
        <v>112</v>
      </c>
      <c r="K141" s="32" t="s">
        <v>164</v>
      </c>
      <c r="L141" s="32" t="s">
        <v>94</v>
      </c>
      <c r="M141" s="32" t="s">
        <v>209</v>
      </c>
      <c r="N141" s="32">
        <v>130</v>
      </c>
      <c r="O141" s="32">
        <v>29009</v>
      </c>
      <c r="P141" s="32">
        <v>8005</v>
      </c>
      <c r="Q141" s="32">
        <v>5718</v>
      </c>
      <c r="R141" s="32">
        <v>2900000</v>
      </c>
      <c r="S141" s="31">
        <v>307.8</v>
      </c>
      <c r="T141" s="31"/>
      <c r="U141" s="31"/>
      <c r="V141" s="31">
        <v>307.8</v>
      </c>
    </row>
    <row r="142" spans="1:23" s="29" customFormat="1" x14ac:dyDescent="0.25">
      <c r="A142" s="29" t="s">
        <v>36</v>
      </c>
      <c r="B142" s="29">
        <v>2075255</v>
      </c>
      <c r="C142" s="29" t="s">
        <v>35</v>
      </c>
      <c r="D142" s="29" t="s">
        <v>46</v>
      </c>
      <c r="E142" s="28">
        <v>43666</v>
      </c>
      <c r="F142" s="29" t="s">
        <v>47</v>
      </c>
      <c r="G142" s="29" t="s">
        <v>165</v>
      </c>
      <c r="H142" s="29" t="s">
        <v>37</v>
      </c>
      <c r="I142" s="27">
        <v>43650</v>
      </c>
      <c r="J142" s="29" t="s">
        <v>112</v>
      </c>
      <c r="K142" s="29" t="s">
        <v>166</v>
      </c>
      <c r="L142" s="29" t="s">
        <v>87</v>
      </c>
      <c r="M142" s="29" t="s">
        <v>210</v>
      </c>
      <c r="N142" s="29">
        <v>130</v>
      </c>
      <c r="O142" s="29">
        <v>29009</v>
      </c>
      <c r="P142" s="29">
        <v>8005</v>
      </c>
      <c r="Q142" s="29">
        <v>5718</v>
      </c>
      <c r="R142" s="29">
        <v>2900000</v>
      </c>
      <c r="S142" s="26">
        <v>366.96</v>
      </c>
      <c r="T142" s="26"/>
      <c r="U142" s="26"/>
      <c r="V142" s="26"/>
      <c r="W142" s="26">
        <v>366.96</v>
      </c>
    </row>
    <row r="143" spans="1:23" s="29" customFormat="1" x14ac:dyDescent="0.25">
      <c r="A143" s="29" t="s">
        <v>36</v>
      </c>
      <c r="B143" s="29">
        <v>2075255</v>
      </c>
      <c r="C143" s="29" t="s">
        <v>35</v>
      </c>
      <c r="D143" s="29" t="s">
        <v>46</v>
      </c>
      <c r="E143" s="28">
        <v>43666</v>
      </c>
      <c r="F143" s="29" t="s">
        <v>47</v>
      </c>
      <c r="G143" s="29" t="s">
        <v>154</v>
      </c>
      <c r="H143" s="29" t="s">
        <v>37</v>
      </c>
      <c r="I143" s="27">
        <v>43655</v>
      </c>
      <c r="J143" s="29" t="s">
        <v>112</v>
      </c>
      <c r="K143" s="29" t="s">
        <v>156</v>
      </c>
      <c r="L143" s="29" t="s">
        <v>111</v>
      </c>
      <c r="M143" s="29" t="s">
        <v>211</v>
      </c>
      <c r="N143" s="29">
        <v>130</v>
      </c>
      <c r="O143" s="29">
        <v>29009</v>
      </c>
      <c r="P143" s="29">
        <v>8005</v>
      </c>
      <c r="Q143" s="29">
        <v>5718</v>
      </c>
      <c r="R143" s="29">
        <v>2900000</v>
      </c>
      <c r="S143" s="26">
        <v>400.42</v>
      </c>
      <c r="T143" s="26"/>
      <c r="U143" s="26"/>
      <c r="V143" s="26"/>
      <c r="W143" s="26">
        <v>400.42</v>
      </c>
    </row>
    <row r="144" spans="1:23" s="29" customFormat="1" x14ac:dyDescent="0.25">
      <c r="A144" s="29" t="s">
        <v>36</v>
      </c>
      <c r="B144" s="29">
        <v>2075255</v>
      </c>
      <c r="C144" s="29" t="s">
        <v>35</v>
      </c>
      <c r="D144" s="29" t="s">
        <v>46</v>
      </c>
      <c r="E144" s="28">
        <v>43666</v>
      </c>
      <c r="F144" s="29" t="s">
        <v>47</v>
      </c>
      <c r="G144" s="29" t="s">
        <v>161</v>
      </c>
      <c r="H144" s="29" t="s">
        <v>37</v>
      </c>
      <c r="I144" s="27">
        <v>43668</v>
      </c>
      <c r="J144" s="29" t="s">
        <v>112</v>
      </c>
      <c r="K144" s="29" t="s">
        <v>162</v>
      </c>
      <c r="L144" s="29" t="s">
        <v>111</v>
      </c>
      <c r="M144" s="29" t="s">
        <v>212</v>
      </c>
      <c r="N144" s="29">
        <v>130</v>
      </c>
      <c r="O144" s="29">
        <v>29009</v>
      </c>
      <c r="P144" s="29">
        <v>8005</v>
      </c>
      <c r="Q144" s="29">
        <v>5718</v>
      </c>
      <c r="R144" s="29">
        <v>2900000</v>
      </c>
      <c r="S144" s="26">
        <v>403.77</v>
      </c>
      <c r="T144" s="26"/>
      <c r="U144" s="26"/>
      <c r="V144" s="26"/>
      <c r="W144" s="26">
        <v>403.77</v>
      </c>
    </row>
    <row r="145" spans="1:24" s="29" customFormat="1" x14ac:dyDescent="0.25">
      <c r="A145" s="29" t="s">
        <v>36</v>
      </c>
      <c r="B145" s="29">
        <v>2075255</v>
      </c>
      <c r="C145" s="29" t="s">
        <v>35</v>
      </c>
      <c r="D145" s="29" t="s">
        <v>46</v>
      </c>
      <c r="E145" s="28">
        <v>43666</v>
      </c>
      <c r="F145" s="29" t="s">
        <v>47</v>
      </c>
      <c r="G145" s="29" t="s">
        <v>154</v>
      </c>
      <c r="H145" s="29" t="s">
        <v>37</v>
      </c>
      <c r="I145" s="27">
        <v>43654</v>
      </c>
      <c r="J145" s="29" t="s">
        <v>112</v>
      </c>
      <c r="K145" s="29" t="s">
        <v>156</v>
      </c>
      <c r="L145" s="29" t="s">
        <v>111</v>
      </c>
      <c r="M145" s="29" t="s">
        <v>213</v>
      </c>
      <c r="N145" s="29">
        <v>130</v>
      </c>
      <c r="O145" s="29">
        <v>29009</v>
      </c>
      <c r="P145" s="29">
        <v>8005</v>
      </c>
      <c r="Q145" s="29">
        <v>5718</v>
      </c>
      <c r="R145" s="29">
        <v>2900000</v>
      </c>
      <c r="S145" s="26">
        <v>411.58</v>
      </c>
      <c r="T145" s="26"/>
      <c r="U145" s="26"/>
      <c r="V145" s="26"/>
      <c r="W145" s="26">
        <v>411.58</v>
      </c>
    </row>
    <row r="146" spans="1:24" s="29" customFormat="1" x14ac:dyDescent="0.25">
      <c r="A146" s="29" t="s">
        <v>36</v>
      </c>
      <c r="B146" s="29">
        <v>2075255</v>
      </c>
      <c r="C146" s="29" t="s">
        <v>35</v>
      </c>
      <c r="D146" s="29" t="s">
        <v>46</v>
      </c>
      <c r="E146" s="28">
        <v>43666</v>
      </c>
      <c r="F146" s="29" t="s">
        <v>47</v>
      </c>
      <c r="G146" s="29" t="s">
        <v>154</v>
      </c>
      <c r="H146" s="29" t="s">
        <v>37</v>
      </c>
      <c r="I146" s="27">
        <v>43653</v>
      </c>
      <c r="J146" s="29" t="s">
        <v>112</v>
      </c>
      <c r="K146" s="29" t="s">
        <v>156</v>
      </c>
      <c r="L146" s="29" t="s">
        <v>111</v>
      </c>
      <c r="M146" s="29" t="s">
        <v>213</v>
      </c>
      <c r="N146" s="29">
        <v>130</v>
      </c>
      <c r="O146" s="29">
        <v>29009</v>
      </c>
      <c r="P146" s="29">
        <v>8005</v>
      </c>
      <c r="Q146" s="29">
        <v>5718</v>
      </c>
      <c r="R146" s="29">
        <v>2900000</v>
      </c>
      <c r="S146" s="26">
        <v>411.58</v>
      </c>
      <c r="T146" s="26"/>
      <c r="U146" s="26"/>
      <c r="V146" s="26"/>
      <c r="W146" s="26">
        <v>411.58</v>
      </c>
    </row>
    <row r="147" spans="1:24" s="29" customFormat="1" x14ac:dyDescent="0.25">
      <c r="A147" s="29" t="s">
        <v>36</v>
      </c>
      <c r="B147" s="29">
        <v>2075255</v>
      </c>
      <c r="C147" s="29" t="s">
        <v>35</v>
      </c>
      <c r="D147" s="29" t="s">
        <v>46</v>
      </c>
      <c r="E147" s="28">
        <v>43666</v>
      </c>
      <c r="F147" s="29" t="s">
        <v>47</v>
      </c>
      <c r="G147" s="29" t="s">
        <v>176</v>
      </c>
      <c r="H147" s="29" t="s">
        <v>37</v>
      </c>
      <c r="I147" s="27">
        <v>43641</v>
      </c>
      <c r="J147" s="29" t="s">
        <v>112</v>
      </c>
      <c r="K147" s="29" t="s">
        <v>177</v>
      </c>
      <c r="L147" s="29" t="s">
        <v>87</v>
      </c>
      <c r="M147" s="29" t="s">
        <v>214</v>
      </c>
      <c r="N147" s="29">
        <v>130</v>
      </c>
      <c r="O147" s="29">
        <v>29009</v>
      </c>
      <c r="P147" s="29">
        <v>8005</v>
      </c>
      <c r="Q147" s="29">
        <v>5718</v>
      </c>
      <c r="R147" s="45">
        <v>2900000</v>
      </c>
      <c r="S147" s="46">
        <v>786.33</v>
      </c>
      <c r="T147" s="46"/>
      <c r="U147" s="46"/>
      <c r="V147" s="46"/>
      <c r="W147" s="46">
        <v>786.33</v>
      </c>
    </row>
    <row r="148" spans="1:24" x14ac:dyDescent="0.25">
      <c r="R148" s="30" t="s">
        <v>38</v>
      </c>
      <c r="S148" s="31">
        <f>SUM(S93:S147)</f>
        <v>8811.3800000000028</v>
      </c>
      <c r="T148" s="31">
        <f>SUM(T93:T147)</f>
        <v>3078.59</v>
      </c>
      <c r="U148" s="31">
        <f>SUM(U93:U147)</f>
        <v>0</v>
      </c>
      <c r="V148" s="31">
        <f>SUM(V93:V147)</f>
        <v>1958.8299999999997</v>
      </c>
      <c r="W148" s="31">
        <f>SUM(W93:W147)</f>
        <v>3773.96</v>
      </c>
      <c r="X148" s="29" t="b">
        <f>IF(S148=SUM(T148:W148),TRUE,FALSE)</f>
        <v>1</v>
      </c>
    </row>
    <row r="149" spans="1:24" x14ac:dyDescent="0.25">
      <c r="R149" s="30" t="s">
        <v>39</v>
      </c>
      <c r="S149" s="31">
        <f>S90+S148</f>
        <v>19397.100000000006</v>
      </c>
      <c r="T149" s="31">
        <f>T90+T148</f>
        <v>7087.34</v>
      </c>
      <c r="U149" s="31">
        <f>U90+U148</f>
        <v>1549.5</v>
      </c>
      <c r="V149" s="31">
        <f>V90+V148</f>
        <v>4116.4399999999996</v>
      </c>
      <c r="W149" s="31">
        <f>W90+W148</f>
        <v>6643.82</v>
      </c>
      <c r="X149" s="29"/>
    </row>
    <row r="152" spans="1:24" s="29" customFormat="1" x14ac:dyDescent="0.25">
      <c r="A152" s="29" t="s">
        <v>36</v>
      </c>
      <c r="B152" s="29">
        <v>2075255</v>
      </c>
      <c r="C152" s="29" t="s">
        <v>35</v>
      </c>
      <c r="D152" s="29" t="s">
        <v>46</v>
      </c>
      <c r="E152" s="28">
        <v>43697</v>
      </c>
      <c r="F152" s="29" t="s">
        <v>40</v>
      </c>
      <c r="G152" s="29" t="s">
        <v>215</v>
      </c>
      <c r="H152" s="29" t="s">
        <v>37</v>
      </c>
      <c r="M152" s="29" t="s">
        <v>216</v>
      </c>
      <c r="N152" s="29">
        <v>130</v>
      </c>
      <c r="O152" s="29">
        <v>29009</v>
      </c>
      <c r="P152" s="29">
        <v>8005</v>
      </c>
      <c r="Q152" s="29">
        <v>5702</v>
      </c>
      <c r="R152" s="29">
        <v>2900000</v>
      </c>
      <c r="S152" s="29">
        <v>34</v>
      </c>
      <c r="W152" s="29">
        <v>34</v>
      </c>
    </row>
    <row r="153" spans="1:24" s="29" customFormat="1" x14ac:dyDescent="0.25">
      <c r="A153" s="29" t="s">
        <v>36</v>
      </c>
      <c r="B153" s="29">
        <v>2075255</v>
      </c>
      <c r="C153" s="29" t="s">
        <v>35</v>
      </c>
      <c r="D153" s="29" t="s">
        <v>46</v>
      </c>
      <c r="E153" s="28">
        <v>43697</v>
      </c>
      <c r="F153" s="29" t="s">
        <v>40</v>
      </c>
      <c r="G153" s="29" t="s">
        <v>215</v>
      </c>
      <c r="H153" s="29" t="s">
        <v>37</v>
      </c>
      <c r="M153" s="29" t="s">
        <v>217</v>
      </c>
      <c r="N153" s="29">
        <v>130</v>
      </c>
      <c r="O153" s="29">
        <v>29009</v>
      </c>
      <c r="P153" s="29">
        <v>8005</v>
      </c>
      <c r="Q153" s="29">
        <v>5711</v>
      </c>
      <c r="R153" s="29">
        <v>2900000</v>
      </c>
      <c r="S153" s="29">
        <v>207</v>
      </c>
      <c r="T153" s="29">
        <v>207</v>
      </c>
    </row>
    <row r="154" spans="1:24" s="29" customFormat="1" x14ac:dyDescent="0.25">
      <c r="A154" s="29" t="s">
        <v>36</v>
      </c>
      <c r="B154" s="29">
        <v>2075255</v>
      </c>
      <c r="C154" s="29" t="s">
        <v>35</v>
      </c>
      <c r="D154" s="29" t="s">
        <v>46</v>
      </c>
      <c r="E154" s="28">
        <v>43697</v>
      </c>
      <c r="F154" s="29" t="s">
        <v>40</v>
      </c>
      <c r="G154" s="29" t="s">
        <v>215</v>
      </c>
      <c r="H154" s="29" t="s">
        <v>37</v>
      </c>
      <c r="M154" s="29" t="s">
        <v>218</v>
      </c>
      <c r="N154" s="29">
        <v>130</v>
      </c>
      <c r="O154" s="29">
        <v>29009</v>
      </c>
      <c r="P154" s="29">
        <v>8005</v>
      </c>
      <c r="Q154" s="29">
        <v>5711</v>
      </c>
      <c r="R154" s="29">
        <v>2900000</v>
      </c>
      <c r="S154" s="29">
        <v>504.25</v>
      </c>
      <c r="T154" s="29">
        <v>504.25</v>
      </c>
    </row>
    <row r="155" spans="1:24" s="29" customFormat="1" x14ac:dyDescent="0.25">
      <c r="A155" s="29" t="s">
        <v>36</v>
      </c>
      <c r="B155" s="29">
        <v>2075255</v>
      </c>
      <c r="C155" s="29" t="s">
        <v>35</v>
      </c>
      <c r="D155" s="29" t="s">
        <v>46</v>
      </c>
      <c r="E155" s="28">
        <v>43697</v>
      </c>
      <c r="F155" s="29" t="s">
        <v>40</v>
      </c>
      <c r="G155" s="29" t="s">
        <v>219</v>
      </c>
      <c r="H155" s="29" t="s">
        <v>37</v>
      </c>
      <c r="M155" s="29" t="s">
        <v>220</v>
      </c>
      <c r="N155" s="29">
        <v>130</v>
      </c>
      <c r="O155" s="29">
        <v>29009</v>
      </c>
      <c r="P155" s="29">
        <v>8005</v>
      </c>
      <c r="Q155" s="29">
        <v>5711</v>
      </c>
      <c r="R155" s="29">
        <v>2900000</v>
      </c>
      <c r="S155" s="29">
        <v>552.25</v>
      </c>
      <c r="T155" s="29">
        <v>552.25</v>
      </c>
    </row>
    <row r="156" spans="1:24" s="29" customFormat="1" x14ac:dyDescent="0.25">
      <c r="A156" s="29" t="s">
        <v>36</v>
      </c>
      <c r="B156" s="29">
        <v>2075255</v>
      </c>
      <c r="C156" s="29" t="s">
        <v>35</v>
      </c>
      <c r="D156" s="29" t="s">
        <v>46</v>
      </c>
      <c r="E156" s="28">
        <v>43697</v>
      </c>
      <c r="F156" s="29" t="s">
        <v>40</v>
      </c>
      <c r="G156" s="29" t="s">
        <v>219</v>
      </c>
      <c r="H156" s="29" t="s">
        <v>37</v>
      </c>
      <c r="M156" s="29" t="s">
        <v>221</v>
      </c>
      <c r="N156" s="29">
        <v>130</v>
      </c>
      <c r="O156" s="29">
        <v>29009</v>
      </c>
      <c r="P156" s="29">
        <v>8005</v>
      </c>
      <c r="Q156" s="29">
        <v>5711</v>
      </c>
      <c r="R156" s="29">
        <v>2900000</v>
      </c>
      <c r="S156" s="29">
        <v>706.25</v>
      </c>
      <c r="T156" s="29">
        <v>706.25</v>
      </c>
    </row>
    <row r="157" spans="1:24" s="29" customFormat="1" x14ac:dyDescent="0.25">
      <c r="A157" s="29" t="s">
        <v>36</v>
      </c>
      <c r="B157" s="29">
        <v>2075255</v>
      </c>
      <c r="C157" s="29" t="s">
        <v>35</v>
      </c>
      <c r="D157" s="29" t="s">
        <v>46</v>
      </c>
      <c r="E157" s="28">
        <v>43697</v>
      </c>
      <c r="F157" s="29" t="s">
        <v>40</v>
      </c>
      <c r="G157" s="29" t="s">
        <v>219</v>
      </c>
      <c r="H157" s="29" t="s">
        <v>37</v>
      </c>
      <c r="M157" s="29" t="s">
        <v>222</v>
      </c>
      <c r="N157" s="29">
        <v>130</v>
      </c>
      <c r="O157" s="29">
        <v>29009</v>
      </c>
      <c r="P157" s="29">
        <v>8005</v>
      </c>
      <c r="Q157" s="29">
        <v>5712</v>
      </c>
      <c r="R157" s="29">
        <v>2900000</v>
      </c>
      <c r="S157" s="29">
        <v>349.25</v>
      </c>
      <c r="T157" s="29">
        <v>349.25</v>
      </c>
    </row>
    <row r="158" spans="1:24" s="29" customFormat="1" x14ac:dyDescent="0.25">
      <c r="A158" s="29" t="s">
        <v>36</v>
      </c>
      <c r="B158" s="29">
        <v>2075255</v>
      </c>
      <c r="C158" s="29" t="s">
        <v>35</v>
      </c>
      <c r="D158" s="29" t="s">
        <v>46</v>
      </c>
      <c r="E158" s="28">
        <v>43697</v>
      </c>
      <c r="F158" s="29" t="s">
        <v>40</v>
      </c>
      <c r="G158" s="29" t="s">
        <v>215</v>
      </c>
      <c r="H158" s="29" t="s">
        <v>37</v>
      </c>
      <c r="M158" s="29" t="s">
        <v>223</v>
      </c>
      <c r="N158" s="29">
        <v>130</v>
      </c>
      <c r="O158" s="29">
        <v>29009</v>
      </c>
      <c r="P158" s="29">
        <v>8005</v>
      </c>
      <c r="Q158" s="29">
        <v>5712</v>
      </c>
      <c r="R158" s="29">
        <v>2900000</v>
      </c>
      <c r="S158" s="29">
        <v>490.25</v>
      </c>
      <c r="T158" s="29">
        <v>490.25</v>
      </c>
    </row>
    <row r="159" spans="1:24" s="29" customFormat="1" x14ac:dyDescent="0.25">
      <c r="A159" s="29" t="s">
        <v>36</v>
      </c>
      <c r="B159" s="29">
        <v>2075255</v>
      </c>
      <c r="C159" s="29" t="s">
        <v>35</v>
      </c>
      <c r="D159" s="29" t="s">
        <v>46</v>
      </c>
      <c r="E159" s="28">
        <v>43697</v>
      </c>
      <c r="F159" s="29" t="s">
        <v>40</v>
      </c>
      <c r="G159" s="29" t="s">
        <v>215</v>
      </c>
      <c r="H159" s="29" t="s">
        <v>37</v>
      </c>
      <c r="M159" s="29" t="s">
        <v>224</v>
      </c>
      <c r="N159" s="29">
        <v>130</v>
      </c>
      <c r="O159" s="29">
        <v>29009</v>
      </c>
      <c r="P159" s="29">
        <v>8005</v>
      </c>
      <c r="Q159" s="29">
        <v>5712</v>
      </c>
      <c r="R159" s="29">
        <v>2900000</v>
      </c>
      <c r="S159" s="29">
        <v>599.25</v>
      </c>
      <c r="T159" s="29">
        <v>599.25</v>
      </c>
    </row>
    <row r="160" spans="1:24" s="29" customFormat="1" x14ac:dyDescent="0.25">
      <c r="A160" s="29" t="s">
        <v>36</v>
      </c>
      <c r="B160" s="29">
        <v>2075255</v>
      </c>
      <c r="C160" s="29" t="s">
        <v>35</v>
      </c>
      <c r="D160" s="29" t="s">
        <v>46</v>
      </c>
      <c r="E160" s="28">
        <v>43697</v>
      </c>
      <c r="F160" s="29" t="s">
        <v>40</v>
      </c>
      <c r="G160" s="29" t="s">
        <v>219</v>
      </c>
      <c r="H160" s="29" t="s">
        <v>37</v>
      </c>
      <c r="M160" s="29" t="s">
        <v>225</v>
      </c>
      <c r="N160" s="29">
        <v>130</v>
      </c>
      <c r="O160" s="29">
        <v>29009</v>
      </c>
      <c r="P160" s="29">
        <v>8005</v>
      </c>
      <c r="Q160" s="29">
        <v>5713</v>
      </c>
      <c r="R160" s="29">
        <v>2900000</v>
      </c>
      <c r="S160" s="29">
        <v>40</v>
      </c>
      <c r="V160" s="29">
        <v>40</v>
      </c>
    </row>
    <row r="161" spans="1:23" s="29" customFormat="1" x14ac:dyDescent="0.25">
      <c r="A161" s="29" t="s">
        <v>36</v>
      </c>
      <c r="B161" s="29">
        <v>2075255</v>
      </c>
      <c r="C161" s="29" t="s">
        <v>35</v>
      </c>
      <c r="D161" s="29" t="s">
        <v>46</v>
      </c>
      <c r="E161" s="28">
        <v>43697</v>
      </c>
      <c r="F161" s="29" t="s">
        <v>40</v>
      </c>
      <c r="G161" s="29" t="s">
        <v>219</v>
      </c>
      <c r="H161" s="29" t="s">
        <v>37</v>
      </c>
      <c r="M161" s="29" t="s">
        <v>226</v>
      </c>
      <c r="N161" s="29">
        <v>130</v>
      </c>
      <c r="O161" s="29">
        <v>29009</v>
      </c>
      <c r="P161" s="29">
        <v>8005</v>
      </c>
      <c r="Q161" s="29">
        <v>5713</v>
      </c>
      <c r="R161" s="29">
        <v>2900000</v>
      </c>
      <c r="S161" s="29">
        <v>50</v>
      </c>
      <c r="V161" s="29">
        <v>50</v>
      </c>
    </row>
    <row r="162" spans="1:23" s="29" customFormat="1" x14ac:dyDescent="0.25">
      <c r="A162" s="29" t="s">
        <v>36</v>
      </c>
      <c r="B162" s="29">
        <v>2075255</v>
      </c>
      <c r="C162" s="29" t="s">
        <v>35</v>
      </c>
      <c r="D162" s="29" t="s">
        <v>46</v>
      </c>
      <c r="E162" s="28">
        <v>43697</v>
      </c>
      <c r="F162" s="29" t="s">
        <v>40</v>
      </c>
      <c r="G162" s="29" t="s">
        <v>219</v>
      </c>
      <c r="H162" s="29" t="s">
        <v>37</v>
      </c>
      <c r="M162" s="29" t="s">
        <v>226</v>
      </c>
      <c r="N162" s="29">
        <v>130</v>
      </c>
      <c r="O162" s="29">
        <v>29009</v>
      </c>
      <c r="P162" s="29">
        <v>8005</v>
      </c>
      <c r="Q162" s="29">
        <v>5713</v>
      </c>
      <c r="R162" s="29">
        <v>2900000</v>
      </c>
      <c r="S162" s="29">
        <v>50</v>
      </c>
      <c r="V162" s="29">
        <v>50</v>
      </c>
    </row>
    <row r="163" spans="1:23" s="29" customFormat="1" x14ac:dyDescent="0.25">
      <c r="A163" s="29" t="s">
        <v>36</v>
      </c>
      <c r="B163" s="29">
        <v>2075255</v>
      </c>
      <c r="C163" s="29" t="s">
        <v>35</v>
      </c>
      <c r="D163" s="29" t="s">
        <v>46</v>
      </c>
      <c r="E163" s="28">
        <v>43697</v>
      </c>
      <c r="F163" s="29" t="s">
        <v>40</v>
      </c>
      <c r="G163" s="29" t="s">
        <v>219</v>
      </c>
      <c r="H163" s="29" t="s">
        <v>37</v>
      </c>
      <c r="M163" s="29" t="s">
        <v>227</v>
      </c>
      <c r="N163" s="29">
        <v>130</v>
      </c>
      <c r="O163" s="29">
        <v>29009</v>
      </c>
      <c r="P163" s="29">
        <v>8005</v>
      </c>
      <c r="Q163" s="29">
        <v>5713</v>
      </c>
      <c r="R163" s="29">
        <v>2900000</v>
      </c>
      <c r="S163" s="29">
        <v>50</v>
      </c>
      <c r="V163" s="29">
        <v>50</v>
      </c>
    </row>
    <row r="164" spans="1:23" s="29" customFormat="1" x14ac:dyDescent="0.25">
      <c r="A164" s="29" t="s">
        <v>36</v>
      </c>
      <c r="B164" s="29">
        <v>2075255</v>
      </c>
      <c r="C164" s="29" t="s">
        <v>35</v>
      </c>
      <c r="D164" s="29" t="s">
        <v>46</v>
      </c>
      <c r="E164" s="28">
        <v>43697</v>
      </c>
      <c r="F164" s="29" t="s">
        <v>47</v>
      </c>
      <c r="G164" s="29" t="s">
        <v>228</v>
      </c>
      <c r="H164" s="29" t="s">
        <v>37</v>
      </c>
      <c r="I164" s="27">
        <v>43677</v>
      </c>
      <c r="J164" s="29" t="s">
        <v>155</v>
      </c>
      <c r="K164" s="29" t="s">
        <v>229</v>
      </c>
      <c r="L164" s="29" t="s">
        <v>157</v>
      </c>
      <c r="M164" s="29" t="s">
        <v>230</v>
      </c>
      <c r="N164" s="29">
        <v>130</v>
      </c>
      <c r="O164" s="29">
        <v>29009</v>
      </c>
      <c r="P164" s="29">
        <v>8005</v>
      </c>
      <c r="Q164" s="29">
        <v>5717</v>
      </c>
      <c r="R164" s="29">
        <v>2900000</v>
      </c>
      <c r="S164" s="29">
        <v>0</v>
      </c>
      <c r="T164" s="29">
        <v>0</v>
      </c>
    </row>
    <row r="165" spans="1:23" s="29" customFormat="1" x14ac:dyDescent="0.25">
      <c r="A165" s="29" t="s">
        <v>36</v>
      </c>
      <c r="B165" s="29">
        <v>2075255</v>
      </c>
      <c r="C165" s="29" t="s">
        <v>35</v>
      </c>
      <c r="D165" s="29" t="s">
        <v>46</v>
      </c>
      <c r="E165" s="28">
        <v>43697</v>
      </c>
      <c r="F165" s="29" t="s">
        <v>47</v>
      </c>
      <c r="G165" s="29" t="s">
        <v>231</v>
      </c>
      <c r="H165" s="29" t="s">
        <v>37</v>
      </c>
      <c r="I165" s="27">
        <v>43685</v>
      </c>
      <c r="J165" s="29" t="s">
        <v>155</v>
      </c>
      <c r="K165" s="29" t="s">
        <v>232</v>
      </c>
      <c r="L165" s="29" t="s">
        <v>87</v>
      </c>
      <c r="M165" s="29" t="s">
        <v>233</v>
      </c>
      <c r="N165" s="29">
        <v>130</v>
      </c>
      <c r="O165" s="29">
        <v>29009</v>
      </c>
      <c r="P165" s="29">
        <v>8005</v>
      </c>
      <c r="Q165" s="29">
        <v>5717</v>
      </c>
      <c r="R165" s="29">
        <v>2900000</v>
      </c>
      <c r="S165" s="29">
        <v>0</v>
      </c>
      <c r="T165" s="29">
        <v>0</v>
      </c>
    </row>
    <row r="166" spans="1:23" s="29" customFormat="1" x14ac:dyDescent="0.25">
      <c r="A166" s="29" t="s">
        <v>36</v>
      </c>
      <c r="B166" s="29">
        <v>2075255</v>
      </c>
      <c r="C166" s="29" t="s">
        <v>35</v>
      </c>
      <c r="D166" s="29" t="s">
        <v>46</v>
      </c>
      <c r="E166" s="28">
        <v>43697</v>
      </c>
      <c r="F166" s="29" t="s">
        <v>47</v>
      </c>
      <c r="G166" s="29" t="s">
        <v>228</v>
      </c>
      <c r="H166" s="29" t="s">
        <v>37</v>
      </c>
      <c r="I166" s="27">
        <v>43676</v>
      </c>
      <c r="J166" s="29" t="s">
        <v>155</v>
      </c>
      <c r="K166" s="29" t="s">
        <v>229</v>
      </c>
      <c r="L166" s="29" t="s">
        <v>234</v>
      </c>
      <c r="M166" s="29" t="s">
        <v>235</v>
      </c>
      <c r="N166" s="29">
        <v>130</v>
      </c>
      <c r="O166" s="29">
        <v>29009</v>
      </c>
      <c r="P166" s="29">
        <v>8005</v>
      </c>
      <c r="Q166" s="29">
        <v>5717</v>
      </c>
      <c r="R166" s="29">
        <v>2900000</v>
      </c>
      <c r="S166" s="29">
        <v>0</v>
      </c>
      <c r="T166" s="29">
        <v>0</v>
      </c>
    </row>
    <row r="167" spans="1:23" s="29" customFormat="1" x14ac:dyDescent="0.25">
      <c r="A167" s="29" t="s">
        <v>36</v>
      </c>
      <c r="B167" s="29">
        <v>2075255</v>
      </c>
      <c r="C167" s="29" t="s">
        <v>35</v>
      </c>
      <c r="D167" s="29" t="s">
        <v>46</v>
      </c>
      <c r="E167" s="28">
        <v>43697</v>
      </c>
      <c r="F167" s="29" t="s">
        <v>47</v>
      </c>
      <c r="G167" s="29" t="s">
        <v>231</v>
      </c>
      <c r="H167" s="29" t="s">
        <v>37</v>
      </c>
      <c r="I167" s="27">
        <v>43685</v>
      </c>
      <c r="J167" s="29" t="s">
        <v>155</v>
      </c>
      <c r="K167" s="29" t="s">
        <v>232</v>
      </c>
      <c r="L167" s="29" t="s">
        <v>157</v>
      </c>
      <c r="M167" s="29" t="s">
        <v>236</v>
      </c>
      <c r="N167" s="29">
        <v>130</v>
      </c>
      <c r="O167" s="29">
        <v>29009</v>
      </c>
      <c r="P167" s="29">
        <v>8005</v>
      </c>
      <c r="Q167" s="29">
        <v>5717</v>
      </c>
      <c r="R167" s="29">
        <v>2900000</v>
      </c>
      <c r="S167" s="29">
        <v>0</v>
      </c>
      <c r="T167" s="29">
        <v>0</v>
      </c>
    </row>
    <row r="168" spans="1:23" s="29" customFormat="1" x14ac:dyDescent="0.25">
      <c r="A168" s="29" t="s">
        <v>36</v>
      </c>
      <c r="B168" s="29">
        <v>2075255</v>
      </c>
      <c r="C168" s="29" t="s">
        <v>35</v>
      </c>
      <c r="D168" s="29" t="s">
        <v>46</v>
      </c>
      <c r="E168" s="28">
        <v>43697</v>
      </c>
      <c r="F168" s="29" t="s">
        <v>47</v>
      </c>
      <c r="G168" s="29" t="s">
        <v>228</v>
      </c>
      <c r="H168" s="29" t="s">
        <v>37</v>
      </c>
      <c r="I168" s="27">
        <v>43676</v>
      </c>
      <c r="J168" s="29" t="s">
        <v>48</v>
      </c>
      <c r="K168" s="29" t="s">
        <v>229</v>
      </c>
      <c r="M168" s="29" t="s">
        <v>237</v>
      </c>
      <c r="N168" s="29">
        <v>130</v>
      </c>
      <c r="O168" s="29">
        <v>29009</v>
      </c>
      <c r="P168" s="29">
        <v>8005</v>
      </c>
      <c r="Q168" s="29">
        <v>5718</v>
      </c>
      <c r="R168" s="29">
        <v>2900000</v>
      </c>
      <c r="S168" s="29">
        <v>14.13</v>
      </c>
      <c r="W168" s="29">
        <v>14.13</v>
      </c>
    </row>
    <row r="169" spans="1:23" s="29" customFormat="1" x14ac:dyDescent="0.25">
      <c r="A169" s="29" t="s">
        <v>36</v>
      </c>
      <c r="B169" s="29">
        <v>2075255</v>
      </c>
      <c r="C169" s="29" t="s">
        <v>35</v>
      </c>
      <c r="D169" s="29" t="s">
        <v>46</v>
      </c>
      <c r="E169" s="28">
        <v>43697</v>
      </c>
      <c r="F169" s="29" t="s">
        <v>47</v>
      </c>
      <c r="G169" s="29" t="s">
        <v>228</v>
      </c>
      <c r="H169" s="29" t="s">
        <v>37</v>
      </c>
      <c r="I169" s="27">
        <v>43677</v>
      </c>
      <c r="J169" s="29" t="s">
        <v>48</v>
      </c>
      <c r="K169" s="29" t="s">
        <v>229</v>
      </c>
      <c r="M169" s="29" t="s">
        <v>238</v>
      </c>
      <c r="N169" s="29">
        <v>130</v>
      </c>
      <c r="O169" s="29">
        <v>29009</v>
      </c>
      <c r="P169" s="29">
        <v>8005</v>
      </c>
      <c r="Q169" s="29">
        <v>5718</v>
      </c>
      <c r="R169" s="29">
        <v>2900000</v>
      </c>
      <c r="S169" s="29">
        <v>15.38</v>
      </c>
      <c r="W169" s="29">
        <v>15.38</v>
      </c>
    </row>
    <row r="170" spans="1:23" s="29" customFormat="1" x14ac:dyDescent="0.25">
      <c r="A170" s="29" t="s">
        <v>36</v>
      </c>
      <c r="B170" s="29">
        <v>2075255</v>
      </c>
      <c r="C170" s="29" t="s">
        <v>35</v>
      </c>
      <c r="D170" s="29" t="s">
        <v>46</v>
      </c>
      <c r="E170" s="28">
        <v>43697</v>
      </c>
      <c r="F170" s="29" t="s">
        <v>47</v>
      </c>
      <c r="G170" s="29" t="s">
        <v>231</v>
      </c>
      <c r="H170" s="29" t="s">
        <v>37</v>
      </c>
      <c r="I170" s="27">
        <v>43685</v>
      </c>
      <c r="J170" s="29" t="s">
        <v>48</v>
      </c>
      <c r="K170" s="29" t="s">
        <v>232</v>
      </c>
      <c r="M170" s="29" t="s">
        <v>239</v>
      </c>
      <c r="N170" s="29">
        <v>130</v>
      </c>
      <c r="O170" s="29">
        <v>29009</v>
      </c>
      <c r="P170" s="29">
        <v>8005</v>
      </c>
      <c r="Q170" s="29">
        <v>5718</v>
      </c>
      <c r="R170" s="29">
        <v>2900000</v>
      </c>
      <c r="S170" s="29">
        <v>15.38</v>
      </c>
      <c r="W170" s="29">
        <v>15.38</v>
      </c>
    </row>
    <row r="171" spans="1:23" s="29" customFormat="1" x14ac:dyDescent="0.25">
      <c r="A171" s="29" t="s">
        <v>36</v>
      </c>
      <c r="B171" s="29">
        <v>2075255</v>
      </c>
      <c r="C171" s="29" t="s">
        <v>35</v>
      </c>
      <c r="D171" s="29" t="s">
        <v>46</v>
      </c>
      <c r="E171" s="28">
        <v>43697</v>
      </c>
      <c r="F171" s="29" t="s">
        <v>47</v>
      </c>
      <c r="G171" s="29" t="s">
        <v>228</v>
      </c>
      <c r="H171" s="29" t="s">
        <v>37</v>
      </c>
      <c r="I171" s="27">
        <v>43677</v>
      </c>
      <c r="J171" s="29" t="s">
        <v>50</v>
      </c>
      <c r="K171" s="29" t="s">
        <v>229</v>
      </c>
      <c r="M171" s="29" t="s">
        <v>240</v>
      </c>
      <c r="N171" s="29">
        <v>130</v>
      </c>
      <c r="O171" s="29">
        <v>29009</v>
      </c>
      <c r="P171" s="29">
        <v>8005</v>
      </c>
      <c r="Q171" s="29">
        <v>5718</v>
      </c>
      <c r="R171" s="29">
        <v>2900000</v>
      </c>
      <c r="S171" s="29">
        <v>21.67</v>
      </c>
      <c r="W171" s="29">
        <v>21.67</v>
      </c>
    </row>
    <row r="172" spans="1:23" s="29" customFormat="1" x14ac:dyDescent="0.25">
      <c r="A172" s="29" t="s">
        <v>36</v>
      </c>
      <c r="B172" s="29">
        <v>2075255</v>
      </c>
      <c r="C172" s="29" t="s">
        <v>35</v>
      </c>
      <c r="D172" s="29" t="s">
        <v>46</v>
      </c>
      <c r="E172" s="28">
        <v>43697</v>
      </c>
      <c r="F172" s="29" t="s">
        <v>47</v>
      </c>
      <c r="G172" s="29" t="s">
        <v>228</v>
      </c>
      <c r="H172" s="29" t="s">
        <v>37</v>
      </c>
      <c r="I172" s="27">
        <v>43676</v>
      </c>
      <c r="J172" s="29" t="s">
        <v>50</v>
      </c>
      <c r="K172" s="29" t="s">
        <v>229</v>
      </c>
      <c r="M172" s="29" t="s">
        <v>241</v>
      </c>
      <c r="N172" s="29">
        <v>130</v>
      </c>
      <c r="O172" s="29">
        <v>29009</v>
      </c>
      <c r="P172" s="29">
        <v>8005</v>
      </c>
      <c r="Q172" s="29">
        <v>5718</v>
      </c>
      <c r="R172" s="29">
        <v>2900000</v>
      </c>
      <c r="S172" s="29">
        <v>21.67</v>
      </c>
      <c r="W172" s="29">
        <v>21.67</v>
      </c>
    </row>
    <row r="173" spans="1:23" s="29" customFormat="1" x14ac:dyDescent="0.25">
      <c r="A173" s="29" t="s">
        <v>36</v>
      </c>
      <c r="B173" s="29">
        <v>2075255</v>
      </c>
      <c r="C173" s="29" t="s">
        <v>35</v>
      </c>
      <c r="D173" s="29" t="s">
        <v>46</v>
      </c>
      <c r="E173" s="28">
        <v>43697</v>
      </c>
      <c r="F173" s="29" t="s">
        <v>47</v>
      </c>
      <c r="G173" s="29" t="s">
        <v>242</v>
      </c>
      <c r="H173" s="29" t="s">
        <v>37</v>
      </c>
      <c r="I173" s="27">
        <v>43694</v>
      </c>
      <c r="J173" s="29" t="s">
        <v>50</v>
      </c>
      <c r="K173" s="29" t="s">
        <v>243</v>
      </c>
      <c r="M173" s="29" t="s">
        <v>244</v>
      </c>
      <c r="N173" s="29">
        <v>130</v>
      </c>
      <c r="O173" s="29">
        <v>29009</v>
      </c>
      <c r="P173" s="29">
        <v>8005</v>
      </c>
      <c r="Q173" s="29">
        <v>5718</v>
      </c>
      <c r="R173" s="29">
        <v>2900000</v>
      </c>
      <c r="S173" s="29">
        <v>21.67</v>
      </c>
      <c r="W173" s="29">
        <v>21.67</v>
      </c>
    </row>
    <row r="174" spans="1:23" s="29" customFormat="1" x14ac:dyDescent="0.25">
      <c r="A174" s="29" t="s">
        <v>36</v>
      </c>
      <c r="B174" s="29">
        <v>2075255</v>
      </c>
      <c r="C174" s="29" t="s">
        <v>35</v>
      </c>
      <c r="D174" s="29" t="s">
        <v>46</v>
      </c>
      <c r="E174" s="28">
        <v>43697</v>
      </c>
      <c r="F174" s="29" t="s">
        <v>47</v>
      </c>
      <c r="G174" s="29" t="s">
        <v>231</v>
      </c>
      <c r="H174" s="29" t="s">
        <v>37</v>
      </c>
      <c r="I174" s="27">
        <v>43685</v>
      </c>
      <c r="J174" s="29" t="s">
        <v>50</v>
      </c>
      <c r="K174" s="29" t="s">
        <v>232</v>
      </c>
      <c r="M174" s="29" t="s">
        <v>245</v>
      </c>
      <c r="N174" s="29">
        <v>130</v>
      </c>
      <c r="O174" s="29">
        <v>29009</v>
      </c>
      <c r="P174" s="29">
        <v>8005</v>
      </c>
      <c r="Q174" s="29">
        <v>5718</v>
      </c>
      <c r="R174" s="29">
        <v>2900000</v>
      </c>
      <c r="S174" s="29">
        <v>31.67</v>
      </c>
      <c r="W174" s="29">
        <v>31.67</v>
      </c>
    </row>
    <row r="175" spans="1:23" s="29" customFormat="1" x14ac:dyDescent="0.25">
      <c r="A175" s="29" t="s">
        <v>36</v>
      </c>
      <c r="B175" s="29">
        <v>2075255</v>
      </c>
      <c r="C175" s="29" t="s">
        <v>35</v>
      </c>
      <c r="D175" s="29" t="s">
        <v>46</v>
      </c>
      <c r="E175" s="28">
        <v>43697</v>
      </c>
      <c r="F175" s="29" t="s">
        <v>47</v>
      </c>
      <c r="G175" s="29" t="s">
        <v>242</v>
      </c>
      <c r="H175" s="29" t="s">
        <v>37</v>
      </c>
      <c r="I175" s="27">
        <v>43693</v>
      </c>
      <c r="J175" s="29" t="s">
        <v>50</v>
      </c>
      <c r="K175" s="29" t="s">
        <v>243</v>
      </c>
      <c r="M175" s="29" t="s">
        <v>246</v>
      </c>
      <c r="N175" s="29">
        <v>130</v>
      </c>
      <c r="O175" s="29">
        <v>29009</v>
      </c>
      <c r="P175" s="29">
        <v>8005</v>
      </c>
      <c r="Q175" s="29">
        <v>5718</v>
      </c>
      <c r="R175" s="29">
        <v>2900000</v>
      </c>
      <c r="S175" s="29">
        <v>39.049999999999997</v>
      </c>
      <c r="W175" s="29">
        <v>39.049999999999997</v>
      </c>
    </row>
    <row r="176" spans="1:23" s="29" customFormat="1" x14ac:dyDescent="0.25">
      <c r="A176" s="29" t="s">
        <v>36</v>
      </c>
      <c r="B176" s="29">
        <v>2075255</v>
      </c>
      <c r="C176" s="29" t="s">
        <v>35</v>
      </c>
      <c r="D176" s="29" t="s">
        <v>46</v>
      </c>
      <c r="E176" s="28">
        <v>43697</v>
      </c>
      <c r="F176" s="29" t="s">
        <v>47</v>
      </c>
      <c r="G176" s="29" t="s">
        <v>228</v>
      </c>
      <c r="H176" s="29" t="s">
        <v>37</v>
      </c>
      <c r="I176" s="27">
        <v>43676</v>
      </c>
      <c r="J176" s="29" t="s">
        <v>109</v>
      </c>
      <c r="K176" s="29" t="s">
        <v>229</v>
      </c>
      <c r="L176" s="29" t="s">
        <v>234</v>
      </c>
      <c r="M176" s="29" t="s">
        <v>247</v>
      </c>
      <c r="N176" s="29">
        <v>130</v>
      </c>
      <c r="O176" s="29">
        <v>29009</v>
      </c>
      <c r="P176" s="29">
        <v>8005</v>
      </c>
      <c r="Q176" s="29">
        <v>5718</v>
      </c>
      <c r="R176" s="29">
        <v>2900000</v>
      </c>
      <c r="S176" s="29">
        <v>45.65</v>
      </c>
      <c r="W176" s="29">
        <v>45.65</v>
      </c>
    </row>
    <row r="177" spans="1:24" s="29" customFormat="1" x14ac:dyDescent="0.25">
      <c r="A177" s="29" t="s">
        <v>36</v>
      </c>
      <c r="B177" s="29">
        <v>2075255</v>
      </c>
      <c r="C177" s="29" t="s">
        <v>35</v>
      </c>
      <c r="D177" s="29" t="s">
        <v>46</v>
      </c>
      <c r="E177" s="28">
        <v>43697</v>
      </c>
      <c r="F177" s="29" t="s">
        <v>47</v>
      </c>
      <c r="G177" s="29" t="s">
        <v>242</v>
      </c>
      <c r="H177" s="29" t="s">
        <v>37</v>
      </c>
      <c r="I177" s="27">
        <v>43693</v>
      </c>
      <c r="J177" s="29" t="s">
        <v>48</v>
      </c>
      <c r="K177" s="29" t="s">
        <v>243</v>
      </c>
      <c r="M177" s="29" t="s">
        <v>248</v>
      </c>
      <c r="N177" s="29">
        <v>130</v>
      </c>
      <c r="O177" s="29">
        <v>29009</v>
      </c>
      <c r="P177" s="29">
        <v>8005</v>
      </c>
      <c r="Q177" s="29">
        <v>5718</v>
      </c>
      <c r="R177" s="29">
        <v>2900000</v>
      </c>
      <c r="S177" s="29">
        <v>47.12</v>
      </c>
      <c r="W177" s="29">
        <v>47.12</v>
      </c>
    </row>
    <row r="178" spans="1:24" s="29" customFormat="1" x14ac:dyDescent="0.25">
      <c r="A178" s="29" t="s">
        <v>36</v>
      </c>
      <c r="B178" s="29">
        <v>2075255</v>
      </c>
      <c r="C178" s="29" t="s">
        <v>35</v>
      </c>
      <c r="D178" s="29" t="s">
        <v>46</v>
      </c>
      <c r="E178" s="28">
        <v>43697</v>
      </c>
      <c r="F178" s="29" t="s">
        <v>47</v>
      </c>
      <c r="G178" s="29" t="s">
        <v>242</v>
      </c>
      <c r="H178" s="29" t="s">
        <v>37</v>
      </c>
      <c r="I178" s="27">
        <v>43693</v>
      </c>
      <c r="J178" s="29" t="s">
        <v>200</v>
      </c>
      <c r="K178" s="29" t="s">
        <v>243</v>
      </c>
      <c r="M178" s="29" t="s">
        <v>249</v>
      </c>
      <c r="N178" s="29">
        <v>130</v>
      </c>
      <c r="O178" s="29">
        <v>29009</v>
      </c>
      <c r="P178" s="29">
        <v>8005</v>
      </c>
      <c r="Q178" s="29">
        <v>5718</v>
      </c>
      <c r="R178" s="29">
        <v>2900000</v>
      </c>
      <c r="S178" s="29">
        <v>73.12</v>
      </c>
      <c r="W178" s="29">
        <v>73.12</v>
      </c>
    </row>
    <row r="179" spans="1:24" s="29" customFormat="1" x14ac:dyDescent="0.25">
      <c r="A179" s="29" t="s">
        <v>36</v>
      </c>
      <c r="B179" s="29">
        <v>2075255</v>
      </c>
      <c r="C179" s="29" t="s">
        <v>35</v>
      </c>
      <c r="D179" s="29" t="s">
        <v>46</v>
      </c>
      <c r="E179" s="28">
        <v>43697</v>
      </c>
      <c r="F179" s="29" t="s">
        <v>47</v>
      </c>
      <c r="G179" s="29" t="s">
        <v>242</v>
      </c>
      <c r="H179" s="29" t="s">
        <v>37</v>
      </c>
      <c r="I179" s="27">
        <v>43694</v>
      </c>
      <c r="J179" s="29" t="s">
        <v>200</v>
      </c>
      <c r="K179" s="29" t="s">
        <v>243</v>
      </c>
      <c r="M179" s="29" t="s">
        <v>250</v>
      </c>
      <c r="N179" s="29">
        <v>130</v>
      </c>
      <c r="O179" s="29">
        <v>29009</v>
      </c>
      <c r="P179" s="29">
        <v>8005</v>
      </c>
      <c r="Q179" s="29">
        <v>5718</v>
      </c>
      <c r="R179" s="29">
        <v>2900000</v>
      </c>
      <c r="S179" s="29">
        <v>73.37</v>
      </c>
      <c r="W179" s="29">
        <v>73.37</v>
      </c>
    </row>
    <row r="180" spans="1:24" s="29" customFormat="1" x14ac:dyDescent="0.25">
      <c r="A180" s="29" t="s">
        <v>36</v>
      </c>
      <c r="B180" s="29">
        <v>2075255</v>
      </c>
      <c r="C180" s="29" t="s">
        <v>35</v>
      </c>
      <c r="D180" s="29" t="s">
        <v>46</v>
      </c>
      <c r="E180" s="28">
        <v>43697</v>
      </c>
      <c r="F180" s="29" t="s">
        <v>47</v>
      </c>
      <c r="G180" s="29" t="s">
        <v>228</v>
      </c>
      <c r="H180" s="29" t="s">
        <v>37</v>
      </c>
      <c r="I180" s="27">
        <v>43676</v>
      </c>
      <c r="J180" s="29" t="s">
        <v>112</v>
      </c>
      <c r="K180" s="29" t="s">
        <v>229</v>
      </c>
      <c r="L180" s="29" t="s">
        <v>234</v>
      </c>
      <c r="M180" s="29" t="s">
        <v>251</v>
      </c>
      <c r="N180" s="29">
        <v>130</v>
      </c>
      <c r="O180" s="29">
        <v>29009</v>
      </c>
      <c r="P180" s="29">
        <v>8005</v>
      </c>
      <c r="Q180" s="29">
        <v>5718</v>
      </c>
      <c r="R180" s="29">
        <v>2900000</v>
      </c>
      <c r="S180" s="29">
        <v>239.81</v>
      </c>
      <c r="W180" s="29">
        <v>239.81</v>
      </c>
    </row>
    <row r="181" spans="1:24" s="29" customFormat="1" x14ac:dyDescent="0.25">
      <c r="A181" s="29" t="s">
        <v>36</v>
      </c>
      <c r="B181" s="29">
        <v>2075255</v>
      </c>
      <c r="C181" s="29" t="s">
        <v>35</v>
      </c>
      <c r="D181" s="29" t="s">
        <v>46</v>
      </c>
      <c r="E181" s="28">
        <v>43697</v>
      </c>
      <c r="F181" s="29" t="s">
        <v>47</v>
      </c>
      <c r="G181" s="29" t="s">
        <v>242</v>
      </c>
      <c r="H181" s="29" t="s">
        <v>37</v>
      </c>
      <c r="I181" s="27">
        <v>43693</v>
      </c>
      <c r="J181" s="29" t="s">
        <v>112</v>
      </c>
      <c r="K181" s="29" t="s">
        <v>243</v>
      </c>
      <c r="L181" s="29" t="s">
        <v>87</v>
      </c>
      <c r="M181" s="29" t="s">
        <v>252</v>
      </c>
      <c r="N181" s="29">
        <v>130</v>
      </c>
      <c r="O181" s="29">
        <v>29009</v>
      </c>
      <c r="P181" s="29">
        <v>8005</v>
      </c>
      <c r="Q181" s="29">
        <v>5718</v>
      </c>
      <c r="R181" s="45">
        <v>2900000</v>
      </c>
      <c r="S181" s="45">
        <v>315.22000000000003</v>
      </c>
      <c r="T181" s="45"/>
      <c r="U181" s="45"/>
      <c r="V181" s="45"/>
      <c r="W181" s="45">
        <v>315.22000000000003</v>
      </c>
    </row>
    <row r="182" spans="1:24" x14ac:dyDescent="0.25">
      <c r="R182" s="30" t="s">
        <v>38</v>
      </c>
      <c r="S182" s="31">
        <f>SUM(S152:S181)</f>
        <v>4607.4100000000008</v>
      </c>
      <c r="T182" s="31">
        <f t="shared" ref="T182:W182" si="4">SUM(T152:T181)</f>
        <v>3408.5</v>
      </c>
      <c r="U182" s="31">
        <f t="shared" si="4"/>
        <v>0</v>
      </c>
      <c r="V182" s="31">
        <f t="shared" si="4"/>
        <v>190</v>
      </c>
      <c r="W182" s="31">
        <f t="shared" si="4"/>
        <v>1008.9100000000001</v>
      </c>
      <c r="X182" s="29" t="b">
        <f>IF(S182=SUM(T182:W182),TRUE,FALSE)</f>
        <v>1</v>
      </c>
    </row>
    <row r="183" spans="1:24" x14ac:dyDescent="0.25">
      <c r="R183" s="30" t="s">
        <v>39</v>
      </c>
      <c r="S183" s="31">
        <f>S149+S182</f>
        <v>24004.510000000006</v>
      </c>
      <c r="T183" s="31">
        <f t="shared" ref="T183:W183" si="5">T149+T182</f>
        <v>10495.84</v>
      </c>
      <c r="U183" s="31">
        <f t="shared" si="5"/>
        <v>1549.5</v>
      </c>
      <c r="V183" s="31">
        <f t="shared" si="5"/>
        <v>4306.4399999999996</v>
      </c>
      <c r="W183" s="31">
        <f t="shared" si="5"/>
        <v>7652.73</v>
      </c>
      <c r="X183" s="29"/>
    </row>
    <row r="187" spans="1:24" x14ac:dyDescent="0.25">
      <c r="A187" s="47" t="s">
        <v>36</v>
      </c>
      <c r="B187" s="47">
        <v>2075255</v>
      </c>
      <c r="C187" s="47" t="s">
        <v>35</v>
      </c>
      <c r="D187" s="47" t="s">
        <v>46</v>
      </c>
      <c r="E187" s="48">
        <v>43728</v>
      </c>
      <c r="F187" s="47" t="s">
        <v>47</v>
      </c>
      <c r="G187" s="47" t="s">
        <v>253</v>
      </c>
      <c r="H187" s="47" t="s">
        <v>37</v>
      </c>
      <c r="I187" s="49">
        <v>43720</v>
      </c>
      <c r="J187" s="47" t="s">
        <v>85</v>
      </c>
      <c r="K187" s="47" t="s">
        <v>254</v>
      </c>
      <c r="L187" s="47" t="s">
        <v>87</v>
      </c>
      <c r="M187" s="47" t="s">
        <v>255</v>
      </c>
      <c r="N187" s="47">
        <v>130</v>
      </c>
      <c r="O187" s="47">
        <v>29009</v>
      </c>
      <c r="P187" s="47">
        <v>8005</v>
      </c>
      <c r="Q187" s="47">
        <v>5718</v>
      </c>
      <c r="R187" s="47">
        <v>2900000</v>
      </c>
      <c r="S187" s="47">
        <v>14.42</v>
      </c>
      <c r="T187" s="47"/>
      <c r="U187" s="47"/>
      <c r="V187" s="47"/>
      <c r="W187" s="47">
        <v>14.42</v>
      </c>
    </row>
    <row r="188" spans="1:24" x14ac:dyDescent="0.25">
      <c r="A188" s="47" t="s">
        <v>36</v>
      </c>
      <c r="B188" s="47">
        <v>2075255</v>
      </c>
      <c r="C188" s="47" t="s">
        <v>35</v>
      </c>
      <c r="D188" s="47" t="s">
        <v>46</v>
      </c>
      <c r="E188" s="48">
        <v>43728</v>
      </c>
      <c r="F188" s="47" t="s">
        <v>47</v>
      </c>
      <c r="G188" s="47" t="s">
        <v>256</v>
      </c>
      <c r="H188" s="47" t="s">
        <v>37</v>
      </c>
      <c r="I188" s="49">
        <v>43725</v>
      </c>
      <c r="J188" s="47" t="s">
        <v>48</v>
      </c>
      <c r="K188" s="47" t="s">
        <v>257</v>
      </c>
      <c r="L188" s="47"/>
      <c r="M188" s="47" t="s">
        <v>258</v>
      </c>
      <c r="N188" s="47">
        <v>130</v>
      </c>
      <c r="O188" s="47">
        <v>29009</v>
      </c>
      <c r="P188" s="47">
        <v>8005</v>
      </c>
      <c r="Q188" s="47">
        <v>5718</v>
      </c>
      <c r="R188" s="47">
        <v>2900000</v>
      </c>
      <c r="S188" s="47">
        <v>15.38</v>
      </c>
      <c r="T188" s="47"/>
      <c r="U188" s="47"/>
      <c r="V188" s="47"/>
      <c r="W188" s="47">
        <v>15.38</v>
      </c>
    </row>
    <row r="189" spans="1:24" x14ac:dyDescent="0.25">
      <c r="A189" s="47" t="s">
        <v>36</v>
      </c>
      <c r="B189" s="47">
        <v>2075255</v>
      </c>
      <c r="C189" s="47" t="s">
        <v>35</v>
      </c>
      <c r="D189" s="47" t="s">
        <v>46</v>
      </c>
      <c r="E189" s="48">
        <v>43728</v>
      </c>
      <c r="F189" s="47" t="s">
        <v>47</v>
      </c>
      <c r="G189" s="47" t="s">
        <v>256</v>
      </c>
      <c r="H189" s="47" t="s">
        <v>37</v>
      </c>
      <c r="I189" s="49">
        <v>43725</v>
      </c>
      <c r="J189" s="47" t="s">
        <v>48</v>
      </c>
      <c r="K189" s="47" t="s">
        <v>257</v>
      </c>
      <c r="L189" s="47"/>
      <c r="M189" s="47" t="s">
        <v>259</v>
      </c>
      <c r="N189" s="47">
        <v>130</v>
      </c>
      <c r="O189" s="47">
        <v>29009</v>
      </c>
      <c r="P189" s="47">
        <v>8005</v>
      </c>
      <c r="Q189" s="47">
        <v>5718</v>
      </c>
      <c r="R189" s="47">
        <v>2900000</v>
      </c>
      <c r="S189" s="47">
        <v>15.38</v>
      </c>
      <c r="T189" s="47"/>
      <c r="U189" s="47"/>
      <c r="V189" s="47"/>
      <c r="W189" s="47">
        <v>15.38</v>
      </c>
    </row>
    <row r="190" spans="1:24" x14ac:dyDescent="0.25">
      <c r="A190" s="47" t="s">
        <v>36</v>
      </c>
      <c r="B190" s="47">
        <v>2075255</v>
      </c>
      <c r="C190" s="47" t="s">
        <v>35</v>
      </c>
      <c r="D190" s="47" t="s">
        <v>46</v>
      </c>
      <c r="E190" s="48">
        <v>43728</v>
      </c>
      <c r="F190" s="47" t="s">
        <v>47</v>
      </c>
      <c r="G190" s="47" t="s">
        <v>253</v>
      </c>
      <c r="H190" s="47" t="s">
        <v>37</v>
      </c>
      <c r="I190" s="49">
        <v>43721</v>
      </c>
      <c r="J190" s="47" t="s">
        <v>48</v>
      </c>
      <c r="K190" s="47" t="s">
        <v>254</v>
      </c>
      <c r="L190" s="47"/>
      <c r="M190" s="47" t="s">
        <v>259</v>
      </c>
      <c r="N190" s="47">
        <v>130</v>
      </c>
      <c r="O190" s="47">
        <v>29009</v>
      </c>
      <c r="P190" s="47">
        <v>8005</v>
      </c>
      <c r="Q190" s="47">
        <v>5718</v>
      </c>
      <c r="R190" s="47">
        <v>2900000</v>
      </c>
      <c r="S190" s="47">
        <v>18.27</v>
      </c>
      <c r="T190" s="47"/>
      <c r="U190" s="47"/>
      <c r="V190" s="47"/>
      <c r="W190" s="47">
        <v>18.27</v>
      </c>
    </row>
    <row r="191" spans="1:24" x14ac:dyDescent="0.25">
      <c r="A191" s="47" t="s">
        <v>36</v>
      </c>
      <c r="B191" s="47">
        <v>2075255</v>
      </c>
      <c r="C191" s="47" t="s">
        <v>35</v>
      </c>
      <c r="D191" s="47" t="s">
        <v>46</v>
      </c>
      <c r="E191" s="48">
        <v>43728</v>
      </c>
      <c r="F191" s="47" t="s">
        <v>47</v>
      </c>
      <c r="G191" s="47" t="s">
        <v>253</v>
      </c>
      <c r="H191" s="47" t="s">
        <v>37</v>
      </c>
      <c r="I191" s="49">
        <v>43720</v>
      </c>
      <c r="J191" s="47" t="s">
        <v>50</v>
      </c>
      <c r="K191" s="47" t="s">
        <v>254</v>
      </c>
      <c r="L191" s="47"/>
      <c r="M191" s="47" t="s">
        <v>260</v>
      </c>
      <c r="N191" s="47">
        <v>130</v>
      </c>
      <c r="O191" s="47">
        <v>29009</v>
      </c>
      <c r="P191" s="47">
        <v>8005</v>
      </c>
      <c r="Q191" s="47">
        <v>5718</v>
      </c>
      <c r="R191" s="47">
        <v>2900000</v>
      </c>
      <c r="S191" s="47">
        <v>29.05</v>
      </c>
      <c r="T191" s="47"/>
      <c r="U191" s="47"/>
      <c r="V191" s="47"/>
      <c r="W191" s="47">
        <v>29.05</v>
      </c>
    </row>
    <row r="192" spans="1:24" x14ac:dyDescent="0.25">
      <c r="A192" s="47" t="s">
        <v>36</v>
      </c>
      <c r="B192" s="47">
        <v>2075255</v>
      </c>
      <c r="C192" s="47" t="s">
        <v>35</v>
      </c>
      <c r="D192" s="47" t="s">
        <v>46</v>
      </c>
      <c r="E192" s="48">
        <v>43728</v>
      </c>
      <c r="F192" s="47" t="s">
        <v>47</v>
      </c>
      <c r="G192" s="47" t="s">
        <v>253</v>
      </c>
      <c r="H192" s="47" t="s">
        <v>37</v>
      </c>
      <c r="I192" s="49">
        <v>43721</v>
      </c>
      <c r="J192" s="47" t="s">
        <v>50</v>
      </c>
      <c r="K192" s="47" t="s">
        <v>254</v>
      </c>
      <c r="L192" s="47"/>
      <c r="M192" s="47" t="s">
        <v>261</v>
      </c>
      <c r="N192" s="47">
        <v>130</v>
      </c>
      <c r="O192" s="47">
        <v>29009</v>
      </c>
      <c r="P192" s="47">
        <v>8005</v>
      </c>
      <c r="Q192" s="47">
        <v>5718</v>
      </c>
      <c r="R192" s="47">
        <v>2900000</v>
      </c>
      <c r="S192" s="47">
        <v>39.049999999999997</v>
      </c>
      <c r="T192" s="47"/>
      <c r="U192" s="47"/>
      <c r="V192" s="47"/>
      <c r="W192" s="47">
        <v>39.049999999999997</v>
      </c>
    </row>
    <row r="193" spans="1:24" x14ac:dyDescent="0.25">
      <c r="A193" s="47" t="s">
        <v>36</v>
      </c>
      <c r="B193" s="47">
        <v>2075255</v>
      </c>
      <c r="C193" s="47" t="s">
        <v>35</v>
      </c>
      <c r="D193" s="47" t="s">
        <v>46</v>
      </c>
      <c r="E193" s="48">
        <v>43728</v>
      </c>
      <c r="F193" s="47" t="s">
        <v>47</v>
      </c>
      <c r="G193" s="47" t="s">
        <v>253</v>
      </c>
      <c r="H193" s="47" t="s">
        <v>37</v>
      </c>
      <c r="I193" s="49">
        <v>43721</v>
      </c>
      <c r="J193" s="47" t="s">
        <v>112</v>
      </c>
      <c r="K193" s="47" t="s">
        <v>254</v>
      </c>
      <c r="L193" s="47" t="s">
        <v>87</v>
      </c>
      <c r="M193" s="47" t="s">
        <v>113</v>
      </c>
      <c r="N193" s="47">
        <v>130</v>
      </c>
      <c r="O193" s="47">
        <v>29009</v>
      </c>
      <c r="P193" s="47">
        <v>8005</v>
      </c>
      <c r="Q193" s="47">
        <v>5718</v>
      </c>
      <c r="R193" s="45">
        <v>2900000</v>
      </c>
      <c r="S193" s="45">
        <v>198.38</v>
      </c>
      <c r="T193" s="45"/>
      <c r="U193" s="45"/>
      <c r="V193" s="45"/>
      <c r="W193" s="45">
        <v>198.38</v>
      </c>
      <c r="X193" s="45"/>
    </row>
    <row r="194" spans="1:24" x14ac:dyDescent="0.25">
      <c r="R194" s="30" t="s">
        <v>38</v>
      </c>
      <c r="S194" s="31">
        <f>SUM(S187:S193)</f>
        <v>329.93</v>
      </c>
      <c r="T194" s="31">
        <f t="shared" ref="T194:W194" si="6">SUM(T187:T193)</f>
        <v>0</v>
      </c>
      <c r="U194" s="31">
        <f t="shared" si="6"/>
        <v>0</v>
      </c>
      <c r="V194" s="31">
        <f t="shared" si="6"/>
        <v>0</v>
      </c>
      <c r="W194" s="31">
        <f t="shared" si="6"/>
        <v>329.93</v>
      </c>
      <c r="X194" s="47" t="b">
        <f>IF(S194=SUM(T194:W194),TRUE,FALSE)</f>
        <v>1</v>
      </c>
    </row>
    <row r="195" spans="1:24" x14ac:dyDescent="0.25">
      <c r="R195" s="30" t="s">
        <v>39</v>
      </c>
      <c r="S195" s="31">
        <f>S183+S194</f>
        <v>24334.440000000006</v>
      </c>
      <c r="T195" s="31">
        <f t="shared" ref="T195:W195" si="7">T183+T194</f>
        <v>10495.84</v>
      </c>
      <c r="U195" s="31">
        <f t="shared" si="7"/>
        <v>1549.5</v>
      </c>
      <c r="V195" s="31">
        <f t="shared" si="7"/>
        <v>4306.4399999999996</v>
      </c>
      <c r="W195" s="31">
        <f t="shared" si="7"/>
        <v>7982.66</v>
      </c>
      <c r="X195" s="47"/>
    </row>
    <row r="199" spans="1:24" x14ac:dyDescent="0.25">
      <c r="A199" s="50" t="s">
        <v>36</v>
      </c>
      <c r="B199" s="50">
        <v>2075255</v>
      </c>
      <c r="C199" s="50" t="s">
        <v>35</v>
      </c>
      <c r="D199" s="50" t="s">
        <v>46</v>
      </c>
      <c r="E199" s="51">
        <v>43758</v>
      </c>
      <c r="F199" s="50" t="s">
        <v>40</v>
      </c>
      <c r="G199" s="50" t="s">
        <v>262</v>
      </c>
      <c r="H199" s="50" t="s">
        <v>37</v>
      </c>
      <c r="I199" s="50"/>
      <c r="J199" s="50"/>
      <c r="K199" s="50"/>
      <c r="L199" s="50" t="s">
        <v>263</v>
      </c>
      <c r="M199" s="50" t="s">
        <v>264</v>
      </c>
      <c r="N199" s="50">
        <v>130</v>
      </c>
      <c r="O199" s="50">
        <v>29009</v>
      </c>
      <c r="P199" s="50">
        <v>8005</v>
      </c>
      <c r="Q199" s="50">
        <v>5711</v>
      </c>
      <c r="R199" s="50">
        <v>2900000</v>
      </c>
      <c r="S199" s="50">
        <v>50</v>
      </c>
      <c r="T199" s="50">
        <v>50</v>
      </c>
      <c r="U199" s="50"/>
      <c r="V199" s="50"/>
      <c r="W199"/>
    </row>
    <row r="200" spans="1:24" x14ac:dyDescent="0.25">
      <c r="A200" s="50" t="s">
        <v>36</v>
      </c>
      <c r="B200" s="50">
        <v>2075255</v>
      </c>
      <c r="C200" s="50" t="s">
        <v>35</v>
      </c>
      <c r="D200" s="50" t="s">
        <v>46</v>
      </c>
      <c r="E200" s="51">
        <v>43758</v>
      </c>
      <c r="F200" s="50" t="s">
        <v>40</v>
      </c>
      <c r="G200" s="50" t="s">
        <v>262</v>
      </c>
      <c r="H200" s="50" t="s">
        <v>37</v>
      </c>
      <c r="I200" s="50"/>
      <c r="J200" s="50"/>
      <c r="K200" s="50"/>
      <c r="L200" s="50" t="s">
        <v>265</v>
      </c>
      <c r="M200" s="50" t="s">
        <v>266</v>
      </c>
      <c r="N200" s="50">
        <v>130</v>
      </c>
      <c r="O200" s="50">
        <v>29009</v>
      </c>
      <c r="P200" s="50">
        <v>8005</v>
      </c>
      <c r="Q200" s="50">
        <v>5711</v>
      </c>
      <c r="R200" s="50">
        <v>2900000</v>
      </c>
      <c r="S200" s="50">
        <v>50</v>
      </c>
      <c r="T200" s="50">
        <v>50</v>
      </c>
      <c r="U200" s="50"/>
      <c r="V200" s="50"/>
      <c r="W200"/>
    </row>
    <row r="201" spans="1:24" x14ac:dyDescent="0.25">
      <c r="A201" s="50" t="s">
        <v>36</v>
      </c>
      <c r="B201" s="50">
        <v>2075255</v>
      </c>
      <c r="C201" s="50" t="s">
        <v>35</v>
      </c>
      <c r="D201" s="50" t="s">
        <v>46</v>
      </c>
      <c r="E201" s="51">
        <v>43758</v>
      </c>
      <c r="F201" s="50" t="s">
        <v>40</v>
      </c>
      <c r="G201" s="50" t="s">
        <v>262</v>
      </c>
      <c r="H201" s="50" t="s">
        <v>37</v>
      </c>
      <c r="I201" s="50"/>
      <c r="J201" s="50"/>
      <c r="K201" s="50"/>
      <c r="L201" s="50" t="s">
        <v>267</v>
      </c>
      <c r="M201" s="50" t="s">
        <v>268</v>
      </c>
      <c r="N201" s="50">
        <v>130</v>
      </c>
      <c r="O201" s="50">
        <v>29009</v>
      </c>
      <c r="P201" s="50">
        <v>8005</v>
      </c>
      <c r="Q201" s="50">
        <v>5711</v>
      </c>
      <c r="R201" s="50">
        <v>2900000</v>
      </c>
      <c r="S201" s="50">
        <v>93.45</v>
      </c>
      <c r="T201" s="50">
        <v>93.45</v>
      </c>
      <c r="U201" s="50"/>
      <c r="V201" s="50"/>
      <c r="W201"/>
    </row>
    <row r="202" spans="1:24" s="32" customFormat="1" x14ac:dyDescent="0.25">
      <c r="A202" s="32" t="s">
        <v>36</v>
      </c>
      <c r="B202" s="32">
        <v>2075255</v>
      </c>
      <c r="C202" s="32" t="s">
        <v>35</v>
      </c>
      <c r="D202" s="32" t="s">
        <v>46</v>
      </c>
      <c r="E202" s="42">
        <v>43758</v>
      </c>
      <c r="F202" s="32" t="s">
        <v>40</v>
      </c>
      <c r="G202" s="32" t="s">
        <v>262</v>
      </c>
      <c r="H202" s="32" t="s">
        <v>37</v>
      </c>
      <c r="L202" s="32" t="s">
        <v>321</v>
      </c>
      <c r="M202" s="32" t="s">
        <v>320</v>
      </c>
      <c r="N202" s="32">
        <v>130</v>
      </c>
      <c r="O202" s="32">
        <v>29009</v>
      </c>
      <c r="P202" s="32">
        <v>8005</v>
      </c>
      <c r="Q202" s="32">
        <v>5711</v>
      </c>
      <c r="R202" s="32">
        <v>2900000</v>
      </c>
      <c r="S202" s="32">
        <v>115.5</v>
      </c>
      <c r="T202" s="32">
        <v>115.5</v>
      </c>
    </row>
    <row r="203" spans="1:24" x14ac:dyDescent="0.25">
      <c r="A203" s="50" t="s">
        <v>36</v>
      </c>
      <c r="B203" s="50">
        <v>2075255</v>
      </c>
      <c r="C203" s="50" t="s">
        <v>35</v>
      </c>
      <c r="D203" s="50" t="s">
        <v>46</v>
      </c>
      <c r="E203" s="51">
        <v>43758</v>
      </c>
      <c r="F203" s="50" t="s">
        <v>40</v>
      </c>
      <c r="G203" s="50" t="s">
        <v>262</v>
      </c>
      <c r="H203" s="50" t="s">
        <v>37</v>
      </c>
      <c r="I203" s="50"/>
      <c r="J203" s="50"/>
      <c r="K203" s="50"/>
      <c r="L203" s="50" t="s">
        <v>265</v>
      </c>
      <c r="M203" s="50" t="s">
        <v>269</v>
      </c>
      <c r="N203" s="50">
        <v>130</v>
      </c>
      <c r="O203" s="50">
        <v>29009</v>
      </c>
      <c r="P203" s="50">
        <v>8005</v>
      </c>
      <c r="Q203" s="50">
        <v>5711</v>
      </c>
      <c r="R203" s="50">
        <v>2900000</v>
      </c>
      <c r="S203" s="50">
        <v>149</v>
      </c>
      <c r="T203" s="50">
        <v>149</v>
      </c>
      <c r="U203" s="50"/>
      <c r="V203" s="50"/>
      <c r="W203"/>
    </row>
    <row r="204" spans="1:24" x14ac:dyDescent="0.25">
      <c r="A204" s="50" t="s">
        <v>36</v>
      </c>
      <c r="B204" s="50">
        <v>2075255</v>
      </c>
      <c r="C204" s="50" t="s">
        <v>35</v>
      </c>
      <c r="D204" s="50" t="s">
        <v>46</v>
      </c>
      <c r="E204" s="51">
        <v>43758</v>
      </c>
      <c r="F204" s="50" t="s">
        <v>40</v>
      </c>
      <c r="G204" s="50" t="s">
        <v>262</v>
      </c>
      <c r="H204" s="50" t="s">
        <v>37</v>
      </c>
      <c r="I204" s="50"/>
      <c r="J204" s="50"/>
      <c r="K204" s="50"/>
      <c r="L204" s="50" t="s">
        <v>263</v>
      </c>
      <c r="M204" s="50" t="s">
        <v>270</v>
      </c>
      <c r="N204" s="50">
        <v>130</v>
      </c>
      <c r="O204" s="50">
        <v>29009</v>
      </c>
      <c r="P204" s="50">
        <v>8005</v>
      </c>
      <c r="Q204" s="50">
        <v>5711</v>
      </c>
      <c r="R204" s="50">
        <v>2900000</v>
      </c>
      <c r="S204" s="50">
        <v>155.4</v>
      </c>
      <c r="T204" s="50">
        <v>155.4</v>
      </c>
      <c r="U204" s="50"/>
      <c r="V204" s="50"/>
      <c r="W204"/>
    </row>
    <row r="205" spans="1:24" x14ac:dyDescent="0.25">
      <c r="A205" s="50" t="s">
        <v>36</v>
      </c>
      <c r="B205" s="50">
        <v>2075255</v>
      </c>
      <c r="C205" s="50" t="s">
        <v>35</v>
      </c>
      <c r="D205" s="50" t="s">
        <v>46</v>
      </c>
      <c r="E205" s="51">
        <v>43758</v>
      </c>
      <c r="F205" s="50" t="s">
        <v>40</v>
      </c>
      <c r="G205" s="50" t="s">
        <v>262</v>
      </c>
      <c r="H205" s="50" t="s">
        <v>37</v>
      </c>
      <c r="I205" s="50"/>
      <c r="J205" s="50"/>
      <c r="K205" s="50"/>
      <c r="L205" s="50" t="s">
        <v>271</v>
      </c>
      <c r="M205" s="50" t="s">
        <v>272</v>
      </c>
      <c r="N205" s="50">
        <v>130</v>
      </c>
      <c r="O205" s="50">
        <v>29009</v>
      </c>
      <c r="P205" s="50">
        <v>8005</v>
      </c>
      <c r="Q205" s="50">
        <v>5711</v>
      </c>
      <c r="R205" s="50">
        <v>2900000</v>
      </c>
      <c r="S205" s="50">
        <v>199.05</v>
      </c>
      <c r="T205" s="50">
        <v>199.05</v>
      </c>
      <c r="U205" s="50"/>
      <c r="V205" s="50"/>
      <c r="W205"/>
    </row>
    <row r="206" spans="1:24" x14ac:dyDescent="0.25">
      <c r="A206" s="50" t="s">
        <v>36</v>
      </c>
      <c r="B206" s="50">
        <v>2075255</v>
      </c>
      <c r="C206" s="50" t="s">
        <v>35</v>
      </c>
      <c r="D206" s="50" t="s">
        <v>46</v>
      </c>
      <c r="E206" s="51">
        <v>43758</v>
      </c>
      <c r="F206" s="50" t="s">
        <v>40</v>
      </c>
      <c r="G206" s="50" t="s">
        <v>262</v>
      </c>
      <c r="H206" s="50" t="s">
        <v>37</v>
      </c>
      <c r="I206" s="50"/>
      <c r="J206" s="50"/>
      <c r="K206" s="50"/>
      <c r="L206" s="50" t="s">
        <v>273</v>
      </c>
      <c r="M206" s="50" t="s">
        <v>274</v>
      </c>
      <c r="N206" s="50">
        <v>130</v>
      </c>
      <c r="O206" s="50">
        <v>29009</v>
      </c>
      <c r="P206" s="50">
        <v>8005</v>
      </c>
      <c r="Q206" s="50">
        <v>5711</v>
      </c>
      <c r="R206" s="50">
        <v>2900000</v>
      </c>
      <c r="S206" s="50">
        <v>209.32</v>
      </c>
      <c r="T206" s="50">
        <v>209.32</v>
      </c>
      <c r="U206" s="50"/>
      <c r="V206" s="50"/>
      <c r="W206"/>
    </row>
    <row r="207" spans="1:24" x14ac:dyDescent="0.25">
      <c r="A207" s="50" t="s">
        <v>36</v>
      </c>
      <c r="B207" s="50">
        <v>2075255</v>
      </c>
      <c r="C207" s="50" t="s">
        <v>35</v>
      </c>
      <c r="D207" s="50" t="s">
        <v>46</v>
      </c>
      <c r="E207" s="51">
        <v>43758</v>
      </c>
      <c r="F207" s="50" t="s">
        <v>40</v>
      </c>
      <c r="G207" s="50" t="s">
        <v>262</v>
      </c>
      <c r="H207" s="50" t="s">
        <v>37</v>
      </c>
      <c r="I207" s="50"/>
      <c r="J207" s="50"/>
      <c r="K207" s="50"/>
      <c r="L207" s="50" t="s">
        <v>275</v>
      </c>
      <c r="M207" s="50" t="s">
        <v>276</v>
      </c>
      <c r="N207" s="50">
        <v>130</v>
      </c>
      <c r="O207" s="50">
        <v>29009</v>
      </c>
      <c r="P207" s="50">
        <v>8005</v>
      </c>
      <c r="Q207" s="50">
        <v>5711</v>
      </c>
      <c r="R207" s="50">
        <v>2900000</v>
      </c>
      <c r="S207" s="50">
        <v>318.12</v>
      </c>
      <c r="T207" s="50">
        <v>318.12</v>
      </c>
      <c r="U207" s="50"/>
      <c r="V207" s="50"/>
      <c r="W207"/>
    </row>
    <row r="208" spans="1:24" x14ac:dyDescent="0.25">
      <c r="A208" s="50" t="s">
        <v>36</v>
      </c>
      <c r="B208" s="50">
        <v>2075255</v>
      </c>
      <c r="C208" s="50" t="s">
        <v>35</v>
      </c>
      <c r="D208" s="50" t="s">
        <v>46</v>
      </c>
      <c r="E208" s="51">
        <v>43758</v>
      </c>
      <c r="F208" s="50" t="s">
        <v>40</v>
      </c>
      <c r="G208" s="50" t="s">
        <v>262</v>
      </c>
      <c r="H208" s="50" t="s">
        <v>37</v>
      </c>
      <c r="I208" s="50"/>
      <c r="J208" s="50"/>
      <c r="K208" s="50"/>
      <c r="L208" s="50" t="s">
        <v>277</v>
      </c>
      <c r="M208" s="50" t="s">
        <v>274</v>
      </c>
      <c r="N208" s="50">
        <v>130</v>
      </c>
      <c r="O208" s="50">
        <v>29009</v>
      </c>
      <c r="P208" s="50">
        <v>8005</v>
      </c>
      <c r="Q208" s="50">
        <v>5711</v>
      </c>
      <c r="R208" s="50">
        <v>2900000</v>
      </c>
      <c r="S208" s="50">
        <v>349.25</v>
      </c>
      <c r="T208" s="50">
        <v>349.25</v>
      </c>
      <c r="U208" s="50"/>
      <c r="V208" s="50"/>
      <c r="W208"/>
    </row>
    <row r="209" spans="1:23" x14ac:dyDescent="0.25">
      <c r="A209" s="50" t="s">
        <v>36</v>
      </c>
      <c r="B209" s="50">
        <v>2075255</v>
      </c>
      <c r="C209" s="50" t="s">
        <v>35</v>
      </c>
      <c r="D209" s="50" t="s">
        <v>46</v>
      </c>
      <c r="E209" s="51">
        <v>43758</v>
      </c>
      <c r="F209" s="50" t="s">
        <v>40</v>
      </c>
      <c r="G209" s="50" t="s">
        <v>262</v>
      </c>
      <c r="H209" s="50" t="s">
        <v>37</v>
      </c>
      <c r="I209" s="50"/>
      <c r="J209" s="50"/>
      <c r="K209" s="50"/>
      <c r="L209" s="50" t="s">
        <v>278</v>
      </c>
      <c r="M209" s="50" t="s">
        <v>279</v>
      </c>
      <c r="N209" s="50">
        <v>130</v>
      </c>
      <c r="O209" s="50">
        <v>29009</v>
      </c>
      <c r="P209" s="50">
        <v>8005</v>
      </c>
      <c r="Q209" s="50">
        <v>5711</v>
      </c>
      <c r="R209" s="50">
        <v>2900000</v>
      </c>
      <c r="S209" s="50">
        <v>350.25</v>
      </c>
      <c r="T209" s="50">
        <v>350.25</v>
      </c>
      <c r="U209" s="50"/>
      <c r="V209" s="50"/>
      <c r="W209"/>
    </row>
    <row r="210" spans="1:23" x14ac:dyDescent="0.25">
      <c r="A210" s="50" t="s">
        <v>36</v>
      </c>
      <c r="B210" s="50">
        <v>2075255</v>
      </c>
      <c r="C210" s="50" t="s">
        <v>35</v>
      </c>
      <c r="D210" s="50" t="s">
        <v>46</v>
      </c>
      <c r="E210" s="51">
        <v>43758</v>
      </c>
      <c r="F210" s="50" t="s">
        <v>40</v>
      </c>
      <c r="G210" s="50" t="s">
        <v>262</v>
      </c>
      <c r="H210" s="50" t="s">
        <v>37</v>
      </c>
      <c r="I210" s="50"/>
      <c r="J210" s="50"/>
      <c r="K210" s="50"/>
      <c r="L210" s="50" t="s">
        <v>280</v>
      </c>
      <c r="M210" s="50" t="s">
        <v>281</v>
      </c>
      <c r="N210" s="50">
        <v>130</v>
      </c>
      <c r="O210" s="50">
        <v>29009</v>
      </c>
      <c r="P210" s="50">
        <v>8005</v>
      </c>
      <c r="Q210" s="50">
        <v>5711</v>
      </c>
      <c r="R210" s="50">
        <v>2900000</v>
      </c>
      <c r="S210" s="50">
        <v>358.12</v>
      </c>
      <c r="T210" s="50">
        <v>358.12</v>
      </c>
      <c r="U210" s="50"/>
      <c r="V210" s="50"/>
      <c r="W210"/>
    </row>
    <row r="211" spans="1:23" x14ac:dyDescent="0.25">
      <c r="A211" s="50" t="s">
        <v>36</v>
      </c>
      <c r="B211" s="50">
        <v>2075255</v>
      </c>
      <c r="C211" s="50" t="s">
        <v>35</v>
      </c>
      <c r="D211" s="50" t="s">
        <v>46</v>
      </c>
      <c r="E211" s="51">
        <v>43758</v>
      </c>
      <c r="F211" s="50" t="s">
        <v>40</v>
      </c>
      <c r="G211" s="50" t="s">
        <v>282</v>
      </c>
      <c r="H211" s="50" t="s">
        <v>37</v>
      </c>
      <c r="I211" s="50"/>
      <c r="J211" s="50"/>
      <c r="K211" s="50"/>
      <c r="L211" s="50"/>
      <c r="M211" s="50" t="s">
        <v>283</v>
      </c>
      <c r="N211" s="50">
        <v>130</v>
      </c>
      <c r="O211" s="50">
        <v>29009</v>
      </c>
      <c r="P211" s="50">
        <v>8005</v>
      </c>
      <c r="Q211" s="50">
        <v>5711</v>
      </c>
      <c r="R211" s="50">
        <v>2900000</v>
      </c>
      <c r="S211" s="50">
        <v>412.25</v>
      </c>
      <c r="T211" s="50">
        <v>412.25</v>
      </c>
      <c r="U211" s="50"/>
      <c r="V211" s="50"/>
      <c r="W211" s="50"/>
    </row>
    <row r="212" spans="1:23" x14ac:dyDescent="0.25">
      <c r="A212" s="50" t="s">
        <v>36</v>
      </c>
      <c r="B212" s="50">
        <v>2075255</v>
      </c>
      <c r="C212" s="50" t="s">
        <v>35</v>
      </c>
      <c r="D212" s="50" t="s">
        <v>46</v>
      </c>
      <c r="E212" s="51">
        <v>43758</v>
      </c>
      <c r="F212" s="50" t="s">
        <v>40</v>
      </c>
      <c r="G212" s="50" t="s">
        <v>262</v>
      </c>
      <c r="H212" s="50" t="s">
        <v>37</v>
      </c>
      <c r="I212" s="50"/>
      <c r="J212" s="50"/>
      <c r="K212" s="50"/>
      <c r="L212" s="50" t="s">
        <v>284</v>
      </c>
      <c r="M212" s="50" t="s">
        <v>285</v>
      </c>
      <c r="N212" s="50">
        <v>130</v>
      </c>
      <c r="O212" s="50">
        <v>29009</v>
      </c>
      <c r="P212" s="50">
        <v>8005</v>
      </c>
      <c r="Q212" s="50">
        <v>5711</v>
      </c>
      <c r="R212" s="50">
        <v>2900000</v>
      </c>
      <c r="S212" s="50">
        <v>617.25</v>
      </c>
      <c r="T212" s="50">
        <v>617.25</v>
      </c>
      <c r="U212" s="50"/>
      <c r="V212" s="50"/>
      <c r="W212"/>
    </row>
    <row r="213" spans="1:23" x14ac:dyDescent="0.25">
      <c r="A213" s="50" t="s">
        <v>36</v>
      </c>
      <c r="B213" s="50">
        <v>2075255</v>
      </c>
      <c r="C213" s="50" t="s">
        <v>35</v>
      </c>
      <c r="D213" s="50" t="s">
        <v>46</v>
      </c>
      <c r="E213" s="51">
        <v>43758</v>
      </c>
      <c r="F213" s="50" t="s">
        <v>40</v>
      </c>
      <c r="G213" s="50" t="s">
        <v>262</v>
      </c>
      <c r="H213" s="50" t="s">
        <v>37</v>
      </c>
      <c r="I213" s="50"/>
      <c r="J213" s="50"/>
      <c r="K213" s="50"/>
      <c r="L213" s="50" t="s">
        <v>286</v>
      </c>
      <c r="M213" s="50" t="s">
        <v>287</v>
      </c>
      <c r="N213" s="50">
        <v>130</v>
      </c>
      <c r="O213" s="50">
        <v>29009</v>
      </c>
      <c r="P213" s="50">
        <v>8005</v>
      </c>
      <c r="Q213" s="50">
        <v>5712</v>
      </c>
      <c r="R213" s="50">
        <v>2900000</v>
      </c>
      <c r="S213" s="50">
        <v>50</v>
      </c>
      <c r="T213" s="50">
        <v>50</v>
      </c>
      <c r="U213" s="50"/>
      <c r="V213" s="50"/>
      <c r="W213"/>
    </row>
    <row r="214" spans="1:23" x14ac:dyDescent="0.25">
      <c r="A214" s="50" t="s">
        <v>36</v>
      </c>
      <c r="B214" s="50">
        <v>2075255</v>
      </c>
      <c r="C214" s="50" t="s">
        <v>35</v>
      </c>
      <c r="D214" s="50" t="s">
        <v>46</v>
      </c>
      <c r="E214" s="51">
        <v>43758</v>
      </c>
      <c r="F214" s="50" t="s">
        <v>40</v>
      </c>
      <c r="G214" s="50" t="s">
        <v>262</v>
      </c>
      <c r="H214" s="50" t="s">
        <v>37</v>
      </c>
      <c r="I214" s="50"/>
      <c r="J214" s="50"/>
      <c r="K214" s="50"/>
      <c r="L214" s="50" t="s">
        <v>288</v>
      </c>
      <c r="M214" s="50" t="s">
        <v>289</v>
      </c>
      <c r="N214" s="50">
        <v>130</v>
      </c>
      <c r="O214" s="50">
        <v>29009</v>
      </c>
      <c r="P214" s="50">
        <v>8005</v>
      </c>
      <c r="Q214" s="50">
        <v>5712</v>
      </c>
      <c r="R214" s="50">
        <v>2900000</v>
      </c>
      <c r="S214" s="50">
        <v>105</v>
      </c>
      <c r="T214" s="50">
        <v>105</v>
      </c>
      <c r="U214" s="50"/>
      <c r="V214" s="50"/>
      <c r="W214"/>
    </row>
    <row r="215" spans="1:23" x14ac:dyDescent="0.25">
      <c r="A215" s="50" t="s">
        <v>36</v>
      </c>
      <c r="B215" s="50">
        <v>2075255</v>
      </c>
      <c r="C215" s="50" t="s">
        <v>35</v>
      </c>
      <c r="D215" s="50" t="s">
        <v>46</v>
      </c>
      <c r="E215" s="51">
        <v>43758</v>
      </c>
      <c r="F215" s="50" t="s">
        <v>40</v>
      </c>
      <c r="G215" s="50" t="s">
        <v>262</v>
      </c>
      <c r="H215" s="50" t="s">
        <v>37</v>
      </c>
      <c r="I215" s="50"/>
      <c r="J215" s="50"/>
      <c r="K215" s="50"/>
      <c r="L215" s="50" t="s">
        <v>290</v>
      </c>
      <c r="M215" s="50" t="s">
        <v>291</v>
      </c>
      <c r="N215" s="50">
        <v>130</v>
      </c>
      <c r="O215" s="50">
        <v>29009</v>
      </c>
      <c r="P215" s="50">
        <v>8005</v>
      </c>
      <c r="Q215" s="50">
        <v>5712</v>
      </c>
      <c r="R215" s="50">
        <v>2900000</v>
      </c>
      <c r="S215" s="50">
        <v>220.5</v>
      </c>
      <c r="T215" s="50">
        <v>220.5</v>
      </c>
      <c r="U215" s="50"/>
      <c r="V215" s="50"/>
      <c r="W215"/>
    </row>
    <row r="216" spans="1:23" x14ac:dyDescent="0.25">
      <c r="A216" s="50" t="s">
        <v>36</v>
      </c>
      <c r="B216" s="50">
        <v>2075255</v>
      </c>
      <c r="C216" s="50" t="s">
        <v>35</v>
      </c>
      <c r="D216" s="50" t="s">
        <v>46</v>
      </c>
      <c r="E216" s="51">
        <v>43758</v>
      </c>
      <c r="F216" s="50" t="s">
        <v>40</v>
      </c>
      <c r="G216" s="50" t="s">
        <v>282</v>
      </c>
      <c r="H216" s="50" t="s">
        <v>37</v>
      </c>
      <c r="I216" s="50"/>
      <c r="J216" s="50"/>
      <c r="K216" s="50"/>
      <c r="L216" s="50"/>
      <c r="M216" s="50" t="s">
        <v>292</v>
      </c>
      <c r="N216" s="50">
        <v>130</v>
      </c>
      <c r="O216" s="50">
        <v>29009</v>
      </c>
      <c r="P216" s="50">
        <v>8005</v>
      </c>
      <c r="Q216" s="50">
        <v>5712</v>
      </c>
      <c r="R216" s="50">
        <v>2900000</v>
      </c>
      <c r="S216" s="50">
        <v>872.25</v>
      </c>
      <c r="U216" s="50"/>
      <c r="V216" s="50">
        <v>872.25</v>
      </c>
      <c r="W216" s="50"/>
    </row>
    <row r="217" spans="1:23" x14ac:dyDescent="0.25">
      <c r="A217" s="50" t="s">
        <v>36</v>
      </c>
      <c r="B217" s="50">
        <v>2075255</v>
      </c>
      <c r="C217" s="50" t="s">
        <v>35</v>
      </c>
      <c r="D217" s="50" t="s">
        <v>46</v>
      </c>
      <c r="E217" s="51">
        <v>43758</v>
      </c>
      <c r="F217" s="50" t="s">
        <v>47</v>
      </c>
      <c r="G217" s="50" t="s">
        <v>293</v>
      </c>
      <c r="H217" s="50" t="s">
        <v>37</v>
      </c>
      <c r="I217" s="52">
        <v>43755</v>
      </c>
      <c r="J217" s="50" t="s">
        <v>85</v>
      </c>
      <c r="K217" s="50" t="s">
        <v>294</v>
      </c>
      <c r="L217" s="50" t="s">
        <v>135</v>
      </c>
      <c r="M217" s="50" t="s">
        <v>295</v>
      </c>
      <c r="N217" s="50">
        <v>130</v>
      </c>
      <c r="O217" s="50">
        <v>29009</v>
      </c>
      <c r="P217" s="50">
        <v>8005</v>
      </c>
      <c r="Q217" s="50">
        <v>5718</v>
      </c>
      <c r="R217" s="50">
        <v>2900000</v>
      </c>
      <c r="S217" s="50">
        <v>7.69</v>
      </c>
      <c r="T217" s="50"/>
      <c r="U217" s="50"/>
      <c r="V217" s="50"/>
      <c r="W217" s="50">
        <v>7.69</v>
      </c>
    </row>
    <row r="218" spans="1:23" x14ac:dyDescent="0.25">
      <c r="A218" s="50" t="s">
        <v>36</v>
      </c>
      <c r="B218" s="50">
        <v>2075255</v>
      </c>
      <c r="C218" s="50" t="s">
        <v>35</v>
      </c>
      <c r="D218" s="50" t="s">
        <v>46</v>
      </c>
      <c r="E218" s="51">
        <v>43758</v>
      </c>
      <c r="F218" s="50" t="s">
        <v>47</v>
      </c>
      <c r="G218" s="50" t="s">
        <v>296</v>
      </c>
      <c r="H218" s="50" t="s">
        <v>37</v>
      </c>
      <c r="I218" s="52">
        <v>43761</v>
      </c>
      <c r="J218" s="50" t="s">
        <v>48</v>
      </c>
      <c r="K218" s="50" t="s">
        <v>297</v>
      </c>
      <c r="L218" s="50"/>
      <c r="M218" s="50" t="s">
        <v>298</v>
      </c>
      <c r="N218" s="50">
        <v>130</v>
      </c>
      <c r="O218" s="50">
        <v>29009</v>
      </c>
      <c r="P218" s="50">
        <v>8005</v>
      </c>
      <c r="Q218" s="50">
        <v>5718</v>
      </c>
      <c r="R218" s="50">
        <v>2900000</v>
      </c>
      <c r="S218" s="50">
        <v>8.01</v>
      </c>
      <c r="T218" s="50"/>
      <c r="U218" s="50"/>
      <c r="V218" s="50"/>
      <c r="W218" s="50">
        <v>8.01</v>
      </c>
    </row>
    <row r="219" spans="1:23" x14ac:dyDescent="0.25">
      <c r="A219" s="50" t="s">
        <v>36</v>
      </c>
      <c r="B219" s="50">
        <v>2075255</v>
      </c>
      <c r="C219" s="50" t="s">
        <v>35</v>
      </c>
      <c r="D219" s="50" t="s">
        <v>46</v>
      </c>
      <c r="E219" s="51">
        <v>43758</v>
      </c>
      <c r="F219" s="50" t="s">
        <v>47</v>
      </c>
      <c r="G219" s="50" t="s">
        <v>299</v>
      </c>
      <c r="H219" s="50" t="s">
        <v>37</v>
      </c>
      <c r="I219" s="52">
        <v>43762</v>
      </c>
      <c r="J219" s="50" t="s">
        <v>48</v>
      </c>
      <c r="K219" s="50" t="s">
        <v>300</v>
      </c>
      <c r="L219" s="50"/>
      <c r="M219" s="50" t="s">
        <v>49</v>
      </c>
      <c r="N219" s="50">
        <v>130</v>
      </c>
      <c r="O219" s="50">
        <v>29009</v>
      </c>
      <c r="P219" s="50">
        <v>8005</v>
      </c>
      <c r="Q219" s="50">
        <v>5718</v>
      </c>
      <c r="R219" s="50">
        <v>2900000</v>
      </c>
      <c r="S219" s="50">
        <v>15.38</v>
      </c>
      <c r="T219" s="50"/>
      <c r="U219" s="50"/>
      <c r="V219" s="50"/>
      <c r="W219" s="50">
        <v>15.38</v>
      </c>
    </row>
    <row r="220" spans="1:23" x14ac:dyDescent="0.25">
      <c r="A220" s="50" t="s">
        <v>36</v>
      </c>
      <c r="B220" s="50">
        <v>2075255</v>
      </c>
      <c r="C220" s="50" t="s">
        <v>35</v>
      </c>
      <c r="D220" s="50" t="s">
        <v>46</v>
      </c>
      <c r="E220" s="51">
        <v>43758</v>
      </c>
      <c r="F220" s="50" t="s">
        <v>47</v>
      </c>
      <c r="G220" s="50" t="s">
        <v>301</v>
      </c>
      <c r="H220" s="50" t="s">
        <v>37</v>
      </c>
      <c r="I220" s="52">
        <v>43745</v>
      </c>
      <c r="J220" s="50" t="s">
        <v>48</v>
      </c>
      <c r="K220" s="50" t="s">
        <v>302</v>
      </c>
      <c r="L220" s="50"/>
      <c r="M220" s="50" t="s">
        <v>49</v>
      </c>
      <c r="N220" s="50">
        <v>130</v>
      </c>
      <c r="O220" s="50">
        <v>29009</v>
      </c>
      <c r="P220" s="50">
        <v>8005</v>
      </c>
      <c r="Q220" s="50">
        <v>5718</v>
      </c>
      <c r="R220" s="50">
        <v>2900000</v>
      </c>
      <c r="S220" s="50">
        <v>15.38</v>
      </c>
      <c r="T220" s="50"/>
      <c r="U220" s="50"/>
      <c r="V220" s="50"/>
      <c r="W220" s="50">
        <v>15.38</v>
      </c>
    </row>
    <row r="221" spans="1:23" x14ac:dyDescent="0.25">
      <c r="A221" s="50" t="s">
        <v>36</v>
      </c>
      <c r="B221" s="50">
        <v>2075255</v>
      </c>
      <c r="C221" s="50" t="s">
        <v>35</v>
      </c>
      <c r="D221" s="50" t="s">
        <v>46</v>
      </c>
      <c r="E221" s="51">
        <v>43758</v>
      </c>
      <c r="F221" s="50" t="s">
        <v>47</v>
      </c>
      <c r="G221" s="50" t="s">
        <v>296</v>
      </c>
      <c r="H221" s="50" t="s">
        <v>37</v>
      </c>
      <c r="I221" s="52">
        <v>43761</v>
      </c>
      <c r="J221" s="50" t="s">
        <v>48</v>
      </c>
      <c r="K221" s="50" t="s">
        <v>297</v>
      </c>
      <c r="L221" s="50"/>
      <c r="M221" s="50" t="s">
        <v>49</v>
      </c>
      <c r="N221" s="50">
        <v>130</v>
      </c>
      <c r="O221" s="50">
        <v>29009</v>
      </c>
      <c r="P221" s="50">
        <v>8005</v>
      </c>
      <c r="Q221" s="50">
        <v>5718</v>
      </c>
      <c r="R221" s="50">
        <v>2900000</v>
      </c>
      <c r="S221" s="50">
        <v>15.38</v>
      </c>
      <c r="T221" s="50"/>
      <c r="U221" s="50"/>
      <c r="V221" s="50"/>
      <c r="W221" s="50">
        <v>15.38</v>
      </c>
    </row>
    <row r="222" spans="1:23" x14ac:dyDescent="0.25">
      <c r="A222" s="50" t="s">
        <v>36</v>
      </c>
      <c r="B222" s="50">
        <v>2075255</v>
      </c>
      <c r="C222" s="50" t="s">
        <v>35</v>
      </c>
      <c r="D222" s="50" t="s">
        <v>46</v>
      </c>
      <c r="E222" s="51">
        <v>43758</v>
      </c>
      <c r="F222" s="50" t="s">
        <v>47</v>
      </c>
      <c r="G222" s="50" t="s">
        <v>303</v>
      </c>
      <c r="H222" s="50" t="s">
        <v>37</v>
      </c>
      <c r="I222" s="52">
        <v>43742</v>
      </c>
      <c r="J222" s="50" t="s">
        <v>48</v>
      </c>
      <c r="K222" s="50" t="s">
        <v>304</v>
      </c>
      <c r="L222" s="50"/>
      <c r="M222" s="50" t="s">
        <v>124</v>
      </c>
      <c r="N222" s="50">
        <v>130</v>
      </c>
      <c r="O222" s="50">
        <v>29009</v>
      </c>
      <c r="P222" s="50">
        <v>8005</v>
      </c>
      <c r="Q222" s="50">
        <v>5718</v>
      </c>
      <c r="R222" s="50">
        <v>2900000</v>
      </c>
      <c r="S222" s="50">
        <v>15.38</v>
      </c>
      <c r="T222" s="50"/>
      <c r="U222" s="50"/>
      <c r="V222" s="50"/>
      <c r="W222" s="50">
        <v>15.38</v>
      </c>
    </row>
    <row r="223" spans="1:23" x14ac:dyDescent="0.25">
      <c r="A223" s="50" t="s">
        <v>36</v>
      </c>
      <c r="B223" s="50">
        <v>2075255</v>
      </c>
      <c r="C223" s="50" t="s">
        <v>35</v>
      </c>
      <c r="D223" s="50" t="s">
        <v>46</v>
      </c>
      <c r="E223" s="51">
        <v>43758</v>
      </c>
      <c r="F223" s="50" t="s">
        <v>47</v>
      </c>
      <c r="G223" s="50" t="s">
        <v>305</v>
      </c>
      <c r="H223" s="50" t="s">
        <v>37</v>
      </c>
      <c r="I223" s="52">
        <v>43748</v>
      </c>
      <c r="J223" s="50" t="s">
        <v>48</v>
      </c>
      <c r="K223" s="50" t="s">
        <v>306</v>
      </c>
      <c r="L223" s="50"/>
      <c r="M223" s="50" t="s">
        <v>49</v>
      </c>
      <c r="N223" s="50">
        <v>130</v>
      </c>
      <c r="O223" s="50">
        <v>29009</v>
      </c>
      <c r="P223" s="50">
        <v>8005</v>
      </c>
      <c r="Q223" s="50">
        <v>5718</v>
      </c>
      <c r="R223" s="50">
        <v>2900000</v>
      </c>
      <c r="S223" s="50">
        <v>15.38</v>
      </c>
      <c r="T223" s="50"/>
      <c r="U223" s="50"/>
      <c r="V223" s="50"/>
      <c r="W223" s="50">
        <v>15.38</v>
      </c>
    </row>
    <row r="224" spans="1:23" x14ac:dyDescent="0.25">
      <c r="A224" s="50" t="s">
        <v>36</v>
      </c>
      <c r="B224" s="50">
        <v>2075255</v>
      </c>
      <c r="C224" s="50" t="s">
        <v>35</v>
      </c>
      <c r="D224" s="50" t="s">
        <v>46</v>
      </c>
      <c r="E224" s="51">
        <v>43758</v>
      </c>
      <c r="F224" s="50" t="s">
        <v>47</v>
      </c>
      <c r="G224" s="50" t="s">
        <v>307</v>
      </c>
      <c r="H224" s="50" t="s">
        <v>37</v>
      </c>
      <c r="I224" s="52">
        <v>43766</v>
      </c>
      <c r="J224" s="50" t="s">
        <v>48</v>
      </c>
      <c r="K224" s="50" t="s">
        <v>308</v>
      </c>
      <c r="L224" s="50"/>
      <c r="M224" s="50" t="s">
        <v>49</v>
      </c>
      <c r="N224" s="50">
        <v>130</v>
      </c>
      <c r="O224" s="50">
        <v>29009</v>
      </c>
      <c r="P224" s="50">
        <v>8005</v>
      </c>
      <c r="Q224" s="50">
        <v>5718</v>
      </c>
      <c r="R224" s="50">
        <v>2900000</v>
      </c>
      <c r="S224" s="50">
        <v>16.98</v>
      </c>
      <c r="T224" s="50"/>
      <c r="U224" s="50"/>
      <c r="V224" s="50"/>
      <c r="W224" s="50">
        <v>16.98</v>
      </c>
    </row>
    <row r="225" spans="1:23" x14ac:dyDescent="0.25">
      <c r="A225" s="50" t="s">
        <v>36</v>
      </c>
      <c r="B225" s="50">
        <v>2075255</v>
      </c>
      <c r="C225" s="50" t="s">
        <v>35</v>
      </c>
      <c r="D225" s="50" t="s">
        <v>46</v>
      </c>
      <c r="E225" s="51">
        <v>43758</v>
      </c>
      <c r="F225" s="50" t="s">
        <v>47</v>
      </c>
      <c r="G225" s="50" t="s">
        <v>299</v>
      </c>
      <c r="H225" s="50" t="s">
        <v>37</v>
      </c>
      <c r="I225" s="52">
        <v>43762</v>
      </c>
      <c r="J225" s="50" t="s">
        <v>50</v>
      </c>
      <c r="K225" s="50" t="s">
        <v>300</v>
      </c>
      <c r="L225" s="50"/>
      <c r="M225" s="50" t="s">
        <v>97</v>
      </c>
      <c r="N225" s="50">
        <v>130</v>
      </c>
      <c r="O225" s="50">
        <v>29009</v>
      </c>
      <c r="P225" s="50">
        <v>8005</v>
      </c>
      <c r="Q225" s="50">
        <v>5718</v>
      </c>
      <c r="R225" s="50">
        <v>2900000</v>
      </c>
      <c r="S225" s="50">
        <v>21.67</v>
      </c>
      <c r="T225" s="50"/>
      <c r="U225" s="50"/>
      <c r="V225" s="50"/>
      <c r="W225" s="50">
        <v>21.67</v>
      </c>
    </row>
    <row r="226" spans="1:23" x14ac:dyDescent="0.25">
      <c r="A226" s="50" t="s">
        <v>36</v>
      </c>
      <c r="B226" s="50">
        <v>2075255</v>
      </c>
      <c r="C226" s="50" t="s">
        <v>35</v>
      </c>
      <c r="D226" s="50" t="s">
        <v>46</v>
      </c>
      <c r="E226" s="51">
        <v>43758</v>
      </c>
      <c r="F226" s="50" t="s">
        <v>47</v>
      </c>
      <c r="G226" s="50" t="s">
        <v>305</v>
      </c>
      <c r="H226" s="50" t="s">
        <v>37</v>
      </c>
      <c r="I226" s="52">
        <v>43748</v>
      </c>
      <c r="J226" s="50" t="s">
        <v>50</v>
      </c>
      <c r="K226" s="50" t="s">
        <v>306</v>
      </c>
      <c r="L226" s="50"/>
      <c r="M226" s="50" t="s">
        <v>96</v>
      </c>
      <c r="N226" s="50">
        <v>130</v>
      </c>
      <c r="O226" s="50">
        <v>29009</v>
      </c>
      <c r="P226" s="50">
        <v>8005</v>
      </c>
      <c r="Q226" s="50">
        <v>5718</v>
      </c>
      <c r="R226" s="50">
        <v>2900000</v>
      </c>
      <c r="S226" s="50">
        <v>21.67</v>
      </c>
      <c r="T226" s="50"/>
      <c r="U226" s="50"/>
      <c r="V226" s="50"/>
      <c r="W226" s="50">
        <v>21.67</v>
      </c>
    </row>
    <row r="227" spans="1:23" x14ac:dyDescent="0.25">
      <c r="A227" s="50" t="s">
        <v>36</v>
      </c>
      <c r="B227" s="50">
        <v>2075255</v>
      </c>
      <c r="C227" s="50" t="s">
        <v>35</v>
      </c>
      <c r="D227" s="50" t="s">
        <v>46</v>
      </c>
      <c r="E227" s="51">
        <v>43758</v>
      </c>
      <c r="F227" s="50" t="s">
        <v>47</v>
      </c>
      <c r="G227" s="50" t="s">
        <v>293</v>
      </c>
      <c r="H227" s="50" t="s">
        <v>37</v>
      </c>
      <c r="I227" s="52">
        <v>43754</v>
      </c>
      <c r="J227" s="50" t="s">
        <v>50</v>
      </c>
      <c r="K227" s="50" t="s">
        <v>294</v>
      </c>
      <c r="L227" s="50"/>
      <c r="M227" s="50" t="s">
        <v>96</v>
      </c>
      <c r="N227" s="50">
        <v>130</v>
      </c>
      <c r="O227" s="50">
        <v>29009</v>
      </c>
      <c r="P227" s="50">
        <v>8005</v>
      </c>
      <c r="Q227" s="50">
        <v>5718</v>
      </c>
      <c r="R227" s="50">
        <v>2900000</v>
      </c>
      <c r="S227" s="50">
        <v>21.67</v>
      </c>
      <c r="T227" s="50"/>
      <c r="U227" s="50"/>
      <c r="V227" s="50"/>
      <c r="W227" s="50">
        <v>21.67</v>
      </c>
    </row>
    <row r="228" spans="1:23" x14ac:dyDescent="0.25">
      <c r="A228" s="50" t="s">
        <v>36</v>
      </c>
      <c r="B228" s="50">
        <v>2075255</v>
      </c>
      <c r="C228" s="50" t="s">
        <v>35</v>
      </c>
      <c r="D228" s="50" t="s">
        <v>46</v>
      </c>
      <c r="E228" s="51">
        <v>43758</v>
      </c>
      <c r="F228" s="50" t="s">
        <v>47</v>
      </c>
      <c r="G228" s="50" t="s">
        <v>307</v>
      </c>
      <c r="H228" s="50" t="s">
        <v>37</v>
      </c>
      <c r="I228" s="52">
        <v>43766</v>
      </c>
      <c r="J228" s="50" t="s">
        <v>50</v>
      </c>
      <c r="K228" s="50" t="s">
        <v>308</v>
      </c>
      <c r="L228" s="50"/>
      <c r="M228" s="50" t="s">
        <v>96</v>
      </c>
      <c r="N228" s="50">
        <v>130</v>
      </c>
      <c r="O228" s="50">
        <v>29009</v>
      </c>
      <c r="P228" s="50">
        <v>8005</v>
      </c>
      <c r="Q228" s="50">
        <v>5718</v>
      </c>
      <c r="R228" s="50">
        <v>2900000</v>
      </c>
      <c r="S228" s="50">
        <v>21.67</v>
      </c>
      <c r="T228" s="50"/>
      <c r="U228" s="50"/>
      <c r="V228" s="50"/>
      <c r="W228" s="50">
        <v>21.67</v>
      </c>
    </row>
    <row r="229" spans="1:23" x14ac:dyDescent="0.25">
      <c r="A229" s="50" t="s">
        <v>36</v>
      </c>
      <c r="B229" s="50">
        <v>2075255</v>
      </c>
      <c r="C229" s="50" t="s">
        <v>35</v>
      </c>
      <c r="D229" s="50" t="s">
        <v>46</v>
      </c>
      <c r="E229" s="51">
        <v>43758</v>
      </c>
      <c r="F229" s="50" t="s">
        <v>47</v>
      </c>
      <c r="G229" s="50" t="s">
        <v>296</v>
      </c>
      <c r="H229" s="50" t="s">
        <v>37</v>
      </c>
      <c r="I229" s="52">
        <v>43761</v>
      </c>
      <c r="J229" s="50" t="s">
        <v>104</v>
      </c>
      <c r="K229" s="50" t="s">
        <v>297</v>
      </c>
      <c r="L229" s="50"/>
      <c r="M229" s="50" t="s">
        <v>309</v>
      </c>
      <c r="N229" s="50">
        <v>130</v>
      </c>
      <c r="O229" s="50">
        <v>29009</v>
      </c>
      <c r="P229" s="50">
        <v>8005</v>
      </c>
      <c r="Q229" s="50">
        <v>5718</v>
      </c>
      <c r="R229" s="50">
        <v>2900000</v>
      </c>
      <c r="S229" s="50">
        <v>25</v>
      </c>
      <c r="T229" s="50"/>
      <c r="U229" s="50"/>
      <c r="V229" s="50"/>
      <c r="W229" s="50">
        <v>25</v>
      </c>
    </row>
    <row r="230" spans="1:23" x14ac:dyDescent="0.25">
      <c r="A230" s="50" t="s">
        <v>36</v>
      </c>
      <c r="B230" s="50">
        <v>2075255</v>
      </c>
      <c r="C230" s="50" t="s">
        <v>35</v>
      </c>
      <c r="D230" s="50" t="s">
        <v>46</v>
      </c>
      <c r="E230" s="51">
        <v>43758</v>
      </c>
      <c r="F230" s="50" t="s">
        <v>47</v>
      </c>
      <c r="G230" s="50" t="s">
        <v>303</v>
      </c>
      <c r="H230" s="50" t="s">
        <v>37</v>
      </c>
      <c r="I230" s="52">
        <v>43742</v>
      </c>
      <c r="J230" s="50" t="s">
        <v>104</v>
      </c>
      <c r="K230" s="50" t="s">
        <v>304</v>
      </c>
      <c r="L230" s="50"/>
      <c r="M230" s="50" t="s">
        <v>310</v>
      </c>
      <c r="N230" s="50">
        <v>130</v>
      </c>
      <c r="O230" s="50">
        <v>29009</v>
      </c>
      <c r="P230" s="50">
        <v>8005</v>
      </c>
      <c r="Q230" s="50">
        <v>5718</v>
      </c>
      <c r="R230" s="50">
        <v>2900000</v>
      </c>
      <c r="S230" s="50">
        <v>28.85</v>
      </c>
      <c r="T230" s="50"/>
      <c r="U230" s="50"/>
      <c r="V230" s="50"/>
      <c r="W230" s="50">
        <v>28.85</v>
      </c>
    </row>
    <row r="231" spans="1:23" x14ac:dyDescent="0.25">
      <c r="A231" s="50" t="s">
        <v>36</v>
      </c>
      <c r="B231" s="50">
        <v>2075255</v>
      </c>
      <c r="C231" s="50" t="s">
        <v>35</v>
      </c>
      <c r="D231" s="50" t="s">
        <v>46</v>
      </c>
      <c r="E231" s="51">
        <v>43758</v>
      </c>
      <c r="F231" s="50" t="s">
        <v>47</v>
      </c>
      <c r="G231" s="50" t="s">
        <v>311</v>
      </c>
      <c r="H231" s="50" t="s">
        <v>37</v>
      </c>
      <c r="I231" s="52">
        <v>43730</v>
      </c>
      <c r="J231" s="50" t="s">
        <v>50</v>
      </c>
      <c r="K231" s="50" t="s">
        <v>312</v>
      </c>
      <c r="L231" s="50"/>
      <c r="M231" s="50" t="s">
        <v>100</v>
      </c>
      <c r="N231" s="50">
        <v>130</v>
      </c>
      <c r="O231" s="50">
        <v>29009</v>
      </c>
      <c r="P231" s="50">
        <v>8005</v>
      </c>
      <c r="Q231" s="50">
        <v>5718</v>
      </c>
      <c r="R231" s="50">
        <v>2900000</v>
      </c>
      <c r="S231" s="50">
        <v>29.05</v>
      </c>
      <c r="T231" s="50"/>
      <c r="U231" s="50"/>
      <c r="V231" s="50"/>
      <c r="W231" s="50">
        <v>29.05</v>
      </c>
    </row>
    <row r="232" spans="1:23" x14ac:dyDescent="0.25">
      <c r="A232" s="50" t="s">
        <v>36</v>
      </c>
      <c r="B232" s="50">
        <v>2075255</v>
      </c>
      <c r="C232" s="50" t="s">
        <v>35</v>
      </c>
      <c r="D232" s="50" t="s">
        <v>46</v>
      </c>
      <c r="E232" s="51">
        <v>43758</v>
      </c>
      <c r="F232" s="50" t="s">
        <v>47</v>
      </c>
      <c r="G232" s="50" t="s">
        <v>293</v>
      </c>
      <c r="H232" s="50" t="s">
        <v>37</v>
      </c>
      <c r="I232" s="52">
        <v>43755</v>
      </c>
      <c r="J232" s="50" t="s">
        <v>50</v>
      </c>
      <c r="K232" s="50" t="s">
        <v>294</v>
      </c>
      <c r="L232" s="50"/>
      <c r="M232" s="50" t="s">
        <v>313</v>
      </c>
      <c r="N232" s="50">
        <v>130</v>
      </c>
      <c r="O232" s="50">
        <v>29009</v>
      </c>
      <c r="P232" s="50">
        <v>8005</v>
      </c>
      <c r="Q232" s="50">
        <v>5718</v>
      </c>
      <c r="R232" s="50">
        <v>2900000</v>
      </c>
      <c r="S232" s="50">
        <v>31.67</v>
      </c>
      <c r="T232" s="50"/>
      <c r="U232" s="50"/>
      <c r="V232" s="50"/>
      <c r="W232" s="50">
        <v>31.67</v>
      </c>
    </row>
    <row r="233" spans="1:23" x14ac:dyDescent="0.25">
      <c r="A233" s="50" t="s">
        <v>36</v>
      </c>
      <c r="B233" s="50">
        <v>2075255</v>
      </c>
      <c r="C233" s="50" t="s">
        <v>35</v>
      </c>
      <c r="D233" s="50" t="s">
        <v>46</v>
      </c>
      <c r="E233" s="51">
        <v>43758</v>
      </c>
      <c r="F233" s="50" t="s">
        <v>47</v>
      </c>
      <c r="G233" s="50" t="s">
        <v>303</v>
      </c>
      <c r="H233" s="50" t="s">
        <v>37</v>
      </c>
      <c r="I233" s="52">
        <v>43742</v>
      </c>
      <c r="J233" s="50" t="s">
        <v>50</v>
      </c>
      <c r="K233" s="50" t="s">
        <v>304</v>
      </c>
      <c r="L233" s="50"/>
      <c r="M233" s="50" t="s">
        <v>51</v>
      </c>
      <c r="N233" s="50">
        <v>130</v>
      </c>
      <c r="O233" s="50">
        <v>29009</v>
      </c>
      <c r="P233" s="50">
        <v>8005</v>
      </c>
      <c r="Q233" s="50">
        <v>5718</v>
      </c>
      <c r="R233" s="50">
        <v>2900000</v>
      </c>
      <c r="S233" s="50">
        <v>31.67</v>
      </c>
      <c r="T233" s="50"/>
      <c r="U233" s="50"/>
      <c r="V233" s="50"/>
      <c r="W233" s="50">
        <v>31.67</v>
      </c>
    </row>
    <row r="234" spans="1:23" x14ac:dyDescent="0.25">
      <c r="A234" s="50" t="s">
        <v>36</v>
      </c>
      <c r="B234" s="50">
        <v>2075255</v>
      </c>
      <c r="C234" s="50" t="s">
        <v>35</v>
      </c>
      <c r="D234" s="50" t="s">
        <v>46</v>
      </c>
      <c r="E234" s="51">
        <v>43758</v>
      </c>
      <c r="F234" s="50" t="s">
        <v>47</v>
      </c>
      <c r="G234" s="50" t="s">
        <v>314</v>
      </c>
      <c r="H234" s="50" t="s">
        <v>37</v>
      </c>
      <c r="I234" s="52">
        <v>43728</v>
      </c>
      <c r="J234" s="50" t="s">
        <v>50</v>
      </c>
      <c r="K234" s="50" t="s">
        <v>315</v>
      </c>
      <c r="L234" s="50"/>
      <c r="M234" s="50" t="s">
        <v>51</v>
      </c>
      <c r="N234" s="50">
        <v>130</v>
      </c>
      <c r="O234" s="50">
        <v>29009</v>
      </c>
      <c r="P234" s="50">
        <v>8005</v>
      </c>
      <c r="Q234" s="50">
        <v>5718</v>
      </c>
      <c r="R234" s="50">
        <v>2900000</v>
      </c>
      <c r="S234" s="50">
        <v>31.67</v>
      </c>
      <c r="T234" s="50"/>
      <c r="U234" s="50"/>
      <c r="V234" s="50"/>
      <c r="W234" s="50">
        <v>31.67</v>
      </c>
    </row>
    <row r="235" spans="1:23" x14ac:dyDescent="0.25">
      <c r="A235" s="50" t="s">
        <v>36</v>
      </c>
      <c r="B235" s="50">
        <v>2075255</v>
      </c>
      <c r="C235" s="50" t="s">
        <v>35</v>
      </c>
      <c r="D235" s="50" t="s">
        <v>46</v>
      </c>
      <c r="E235" s="51">
        <v>43758</v>
      </c>
      <c r="F235" s="50" t="s">
        <v>47</v>
      </c>
      <c r="G235" s="50" t="s">
        <v>293</v>
      </c>
      <c r="H235" s="50" t="s">
        <v>37</v>
      </c>
      <c r="I235" s="52">
        <v>43755</v>
      </c>
      <c r="J235" s="50" t="s">
        <v>50</v>
      </c>
      <c r="K235" s="50" t="s">
        <v>294</v>
      </c>
      <c r="L235" s="50"/>
      <c r="M235" s="50" t="s">
        <v>313</v>
      </c>
      <c r="N235" s="50">
        <v>130</v>
      </c>
      <c r="O235" s="50">
        <v>29009</v>
      </c>
      <c r="P235" s="50">
        <v>8005</v>
      </c>
      <c r="Q235" s="50">
        <v>5718</v>
      </c>
      <c r="R235" s="50">
        <v>2900000</v>
      </c>
      <c r="S235" s="50">
        <v>31.67</v>
      </c>
      <c r="T235" s="50"/>
      <c r="U235" s="50"/>
      <c r="V235" s="50"/>
      <c r="W235" s="50">
        <v>31.67</v>
      </c>
    </row>
    <row r="236" spans="1:23" x14ac:dyDescent="0.25">
      <c r="A236" s="50" t="s">
        <v>36</v>
      </c>
      <c r="B236" s="50">
        <v>2075255</v>
      </c>
      <c r="C236" s="50" t="s">
        <v>35</v>
      </c>
      <c r="D236" s="50" t="s">
        <v>46</v>
      </c>
      <c r="E236" s="51">
        <v>43758</v>
      </c>
      <c r="F236" s="50" t="s">
        <v>47</v>
      </c>
      <c r="G236" s="50" t="s">
        <v>293</v>
      </c>
      <c r="H236" s="50" t="s">
        <v>37</v>
      </c>
      <c r="I236" s="52">
        <v>43755</v>
      </c>
      <c r="J236" s="50" t="s">
        <v>48</v>
      </c>
      <c r="K236" s="50" t="s">
        <v>294</v>
      </c>
      <c r="L236" s="50"/>
      <c r="M236" s="50" t="s">
        <v>198</v>
      </c>
      <c r="N236" s="50">
        <v>130</v>
      </c>
      <c r="O236" s="50">
        <v>29009</v>
      </c>
      <c r="P236" s="50">
        <v>8005</v>
      </c>
      <c r="Q236" s="50">
        <v>5718</v>
      </c>
      <c r="R236" s="50">
        <v>2900000</v>
      </c>
      <c r="S236" s="50">
        <v>46.15</v>
      </c>
      <c r="T236" s="50"/>
      <c r="U236" s="50"/>
      <c r="V236" s="50"/>
      <c r="W236" s="50">
        <v>46.15</v>
      </c>
    </row>
    <row r="237" spans="1:23" x14ac:dyDescent="0.25">
      <c r="A237" s="50" t="s">
        <v>36</v>
      </c>
      <c r="B237" s="50">
        <v>2075255</v>
      </c>
      <c r="C237" s="50" t="s">
        <v>35</v>
      </c>
      <c r="D237" s="50" t="s">
        <v>46</v>
      </c>
      <c r="E237" s="51">
        <v>43758</v>
      </c>
      <c r="F237" s="50" t="s">
        <v>47</v>
      </c>
      <c r="G237" s="50" t="s">
        <v>311</v>
      </c>
      <c r="H237" s="50" t="s">
        <v>37</v>
      </c>
      <c r="I237" s="52">
        <v>43731</v>
      </c>
      <c r="J237" s="50" t="s">
        <v>50</v>
      </c>
      <c r="K237" s="50" t="s">
        <v>312</v>
      </c>
      <c r="L237" s="50"/>
      <c r="M237" s="50" t="s">
        <v>134</v>
      </c>
      <c r="N237" s="50">
        <v>130</v>
      </c>
      <c r="O237" s="50">
        <v>29009</v>
      </c>
      <c r="P237" s="50">
        <v>8005</v>
      </c>
      <c r="Q237" s="50">
        <v>5718</v>
      </c>
      <c r="R237" s="50">
        <v>2900000</v>
      </c>
      <c r="S237" s="50">
        <v>49.05</v>
      </c>
      <c r="T237" s="50"/>
      <c r="U237" s="50"/>
      <c r="V237" s="50"/>
      <c r="W237" s="50">
        <v>49.05</v>
      </c>
    </row>
    <row r="238" spans="1:23" x14ac:dyDescent="0.25">
      <c r="A238" s="50" t="s">
        <v>36</v>
      </c>
      <c r="B238" s="50">
        <v>2075255</v>
      </c>
      <c r="C238" s="50" t="s">
        <v>35</v>
      </c>
      <c r="D238" s="50" t="s">
        <v>46</v>
      </c>
      <c r="E238" s="51">
        <v>43758</v>
      </c>
      <c r="F238" s="50" t="s">
        <v>47</v>
      </c>
      <c r="G238" s="50" t="s">
        <v>311</v>
      </c>
      <c r="H238" s="50" t="s">
        <v>37</v>
      </c>
      <c r="I238" s="52">
        <v>43734</v>
      </c>
      <c r="J238" s="50" t="s">
        <v>50</v>
      </c>
      <c r="K238" s="50" t="s">
        <v>312</v>
      </c>
      <c r="L238" s="50"/>
      <c r="M238" s="50" t="s">
        <v>134</v>
      </c>
      <c r="N238" s="50">
        <v>130</v>
      </c>
      <c r="O238" s="50">
        <v>29009</v>
      </c>
      <c r="P238" s="50">
        <v>8005</v>
      </c>
      <c r="Q238" s="50">
        <v>5718</v>
      </c>
      <c r="R238" s="50">
        <v>2900000</v>
      </c>
      <c r="S238" s="50">
        <v>49.05</v>
      </c>
      <c r="T238" s="50"/>
      <c r="U238" s="50"/>
      <c r="V238" s="50"/>
      <c r="W238" s="50">
        <v>49.05</v>
      </c>
    </row>
    <row r="239" spans="1:23" x14ac:dyDescent="0.25">
      <c r="A239" s="50" t="s">
        <v>36</v>
      </c>
      <c r="B239" s="50">
        <v>2075255</v>
      </c>
      <c r="C239" s="50" t="s">
        <v>35</v>
      </c>
      <c r="D239" s="50" t="s">
        <v>46</v>
      </c>
      <c r="E239" s="51">
        <v>43758</v>
      </c>
      <c r="F239" s="50" t="s">
        <v>47</v>
      </c>
      <c r="G239" s="50" t="s">
        <v>311</v>
      </c>
      <c r="H239" s="50" t="s">
        <v>37</v>
      </c>
      <c r="I239" s="52">
        <v>43733</v>
      </c>
      <c r="J239" s="50" t="s">
        <v>50</v>
      </c>
      <c r="K239" s="50" t="s">
        <v>312</v>
      </c>
      <c r="L239" s="50"/>
      <c r="M239" s="50" t="s">
        <v>134</v>
      </c>
      <c r="N239" s="50">
        <v>130</v>
      </c>
      <c r="O239" s="50">
        <v>29009</v>
      </c>
      <c r="P239" s="50">
        <v>8005</v>
      </c>
      <c r="Q239" s="50">
        <v>5718</v>
      </c>
      <c r="R239" s="50">
        <v>2900000</v>
      </c>
      <c r="S239" s="50">
        <v>49.05</v>
      </c>
      <c r="T239" s="50"/>
      <c r="U239" s="50"/>
      <c r="V239" s="50"/>
      <c r="W239" s="50">
        <v>49.05</v>
      </c>
    </row>
    <row r="240" spans="1:23" x14ac:dyDescent="0.25">
      <c r="A240" s="50" t="s">
        <v>36</v>
      </c>
      <c r="B240" s="50">
        <v>2075255</v>
      </c>
      <c r="C240" s="50" t="s">
        <v>35</v>
      </c>
      <c r="D240" s="50" t="s">
        <v>46</v>
      </c>
      <c r="E240" s="51">
        <v>43758</v>
      </c>
      <c r="F240" s="50" t="s">
        <v>47</v>
      </c>
      <c r="G240" s="50" t="s">
        <v>311</v>
      </c>
      <c r="H240" s="50" t="s">
        <v>37</v>
      </c>
      <c r="I240" s="52">
        <v>43732</v>
      </c>
      <c r="J240" s="50" t="s">
        <v>50</v>
      </c>
      <c r="K240" s="50" t="s">
        <v>312</v>
      </c>
      <c r="L240" s="50"/>
      <c r="M240" s="50" t="s">
        <v>134</v>
      </c>
      <c r="N240" s="50">
        <v>130</v>
      </c>
      <c r="O240" s="50">
        <v>29009</v>
      </c>
      <c r="P240" s="50">
        <v>8005</v>
      </c>
      <c r="Q240" s="50">
        <v>5718</v>
      </c>
      <c r="R240" s="50">
        <v>2900000</v>
      </c>
      <c r="S240" s="50">
        <v>49.05</v>
      </c>
      <c r="T240" s="50"/>
      <c r="U240" s="50"/>
      <c r="V240" s="50"/>
      <c r="W240" s="50">
        <v>49.05</v>
      </c>
    </row>
    <row r="241" spans="1:24" x14ac:dyDescent="0.25">
      <c r="A241" s="50" t="s">
        <v>36</v>
      </c>
      <c r="B241" s="50">
        <v>2075255</v>
      </c>
      <c r="C241" s="50" t="s">
        <v>35</v>
      </c>
      <c r="D241" s="50" t="s">
        <v>46</v>
      </c>
      <c r="E241" s="51">
        <v>43758</v>
      </c>
      <c r="F241" s="50" t="s">
        <v>47</v>
      </c>
      <c r="G241" s="50" t="s">
        <v>303</v>
      </c>
      <c r="H241" s="50" t="s">
        <v>37</v>
      </c>
      <c r="I241" s="52">
        <v>43742</v>
      </c>
      <c r="J241" s="50" t="s">
        <v>109</v>
      </c>
      <c r="K241" s="50" t="s">
        <v>304</v>
      </c>
      <c r="L241" s="50" t="s">
        <v>87</v>
      </c>
      <c r="M241" s="50" t="s">
        <v>110</v>
      </c>
      <c r="N241" s="50">
        <v>130</v>
      </c>
      <c r="O241" s="50">
        <v>29009</v>
      </c>
      <c r="P241" s="50">
        <v>8005</v>
      </c>
      <c r="Q241" s="50">
        <v>5718</v>
      </c>
      <c r="R241" s="50">
        <v>2900000</v>
      </c>
      <c r="S241" s="50">
        <v>50.94</v>
      </c>
      <c r="T241" s="50"/>
      <c r="U241" s="50"/>
      <c r="V241" s="50"/>
      <c r="W241" s="50">
        <v>50.94</v>
      </c>
    </row>
    <row r="242" spans="1:24" x14ac:dyDescent="0.25">
      <c r="A242" s="50" t="s">
        <v>36</v>
      </c>
      <c r="B242" s="50">
        <v>2075255</v>
      </c>
      <c r="C242" s="50" t="s">
        <v>35</v>
      </c>
      <c r="D242" s="50" t="s">
        <v>46</v>
      </c>
      <c r="E242" s="51">
        <v>43758</v>
      </c>
      <c r="F242" s="50" t="s">
        <v>47</v>
      </c>
      <c r="G242" s="50" t="s">
        <v>314</v>
      </c>
      <c r="H242" s="50" t="s">
        <v>37</v>
      </c>
      <c r="I242" s="52">
        <v>43728</v>
      </c>
      <c r="J242" s="50" t="s">
        <v>109</v>
      </c>
      <c r="K242" s="50" t="s">
        <v>315</v>
      </c>
      <c r="L242" s="50" t="s">
        <v>87</v>
      </c>
      <c r="M242" s="50" t="s">
        <v>110</v>
      </c>
      <c r="N242" s="50">
        <v>130</v>
      </c>
      <c r="O242" s="50">
        <v>29009</v>
      </c>
      <c r="P242" s="50">
        <v>8005</v>
      </c>
      <c r="Q242" s="50">
        <v>5718</v>
      </c>
      <c r="R242" s="50">
        <v>2900000</v>
      </c>
      <c r="S242" s="50">
        <v>50.94</v>
      </c>
      <c r="T242" s="50"/>
      <c r="U242" s="50"/>
      <c r="V242" s="50"/>
      <c r="W242" s="50">
        <v>50.94</v>
      </c>
    </row>
    <row r="243" spans="1:24" x14ac:dyDescent="0.25">
      <c r="A243" s="50" t="s">
        <v>36</v>
      </c>
      <c r="B243" s="50">
        <v>2075255</v>
      </c>
      <c r="C243" s="50" t="s">
        <v>35</v>
      </c>
      <c r="D243" s="50" t="s">
        <v>46</v>
      </c>
      <c r="E243" s="51">
        <v>43758</v>
      </c>
      <c r="F243" s="50" t="s">
        <v>47</v>
      </c>
      <c r="G243" s="50" t="s">
        <v>301</v>
      </c>
      <c r="H243" s="50" t="s">
        <v>37</v>
      </c>
      <c r="I243" s="52">
        <v>43745</v>
      </c>
      <c r="J243" s="50" t="s">
        <v>109</v>
      </c>
      <c r="K243" s="50" t="s">
        <v>302</v>
      </c>
      <c r="L243" s="50" t="s">
        <v>87</v>
      </c>
      <c r="M243" s="50" t="s">
        <v>316</v>
      </c>
      <c r="N243" s="50">
        <v>130</v>
      </c>
      <c r="O243" s="50">
        <v>29009</v>
      </c>
      <c r="P243" s="50">
        <v>8005</v>
      </c>
      <c r="Q243" s="50">
        <v>5718</v>
      </c>
      <c r="R243" s="50">
        <v>2900000</v>
      </c>
      <c r="S243" s="50">
        <v>50.94</v>
      </c>
      <c r="T243" s="50"/>
      <c r="U243" s="50"/>
      <c r="V243" s="50"/>
      <c r="W243" s="50">
        <v>50.94</v>
      </c>
    </row>
    <row r="244" spans="1:24" x14ac:dyDescent="0.25">
      <c r="A244" s="50" t="s">
        <v>36</v>
      </c>
      <c r="B244" s="50">
        <v>2075255</v>
      </c>
      <c r="C244" s="50" t="s">
        <v>35</v>
      </c>
      <c r="D244" s="50" t="s">
        <v>46</v>
      </c>
      <c r="E244" s="51">
        <v>43758</v>
      </c>
      <c r="F244" s="50" t="s">
        <v>47</v>
      </c>
      <c r="G244" s="50" t="s">
        <v>296</v>
      </c>
      <c r="H244" s="50" t="s">
        <v>37</v>
      </c>
      <c r="I244" s="52">
        <v>43761</v>
      </c>
      <c r="J244" s="50" t="s">
        <v>109</v>
      </c>
      <c r="K244" s="50" t="s">
        <v>297</v>
      </c>
      <c r="L244" s="50" t="s">
        <v>87</v>
      </c>
      <c r="M244" s="50" t="s">
        <v>110</v>
      </c>
      <c r="N244" s="50">
        <v>130</v>
      </c>
      <c r="O244" s="50">
        <v>29009</v>
      </c>
      <c r="P244" s="50">
        <v>8005</v>
      </c>
      <c r="Q244" s="50">
        <v>5718</v>
      </c>
      <c r="R244" s="50">
        <v>2900000</v>
      </c>
      <c r="S244" s="50">
        <v>50.94</v>
      </c>
      <c r="T244" s="50"/>
      <c r="U244" s="50"/>
      <c r="V244" s="50"/>
      <c r="W244" s="50">
        <v>50.94</v>
      </c>
    </row>
    <row r="245" spans="1:24" x14ac:dyDescent="0.25">
      <c r="A245" s="50" t="s">
        <v>36</v>
      </c>
      <c r="B245" s="50">
        <v>2075255</v>
      </c>
      <c r="C245" s="50" t="s">
        <v>35</v>
      </c>
      <c r="D245" s="50" t="s">
        <v>46</v>
      </c>
      <c r="E245" s="51">
        <v>43758</v>
      </c>
      <c r="F245" s="50" t="s">
        <v>47</v>
      </c>
      <c r="G245" s="50" t="s">
        <v>299</v>
      </c>
      <c r="H245" s="50" t="s">
        <v>37</v>
      </c>
      <c r="I245" s="52">
        <v>43762</v>
      </c>
      <c r="J245" s="50" t="s">
        <v>109</v>
      </c>
      <c r="K245" s="50" t="s">
        <v>300</v>
      </c>
      <c r="L245" s="50" t="s">
        <v>87</v>
      </c>
      <c r="M245" s="50" t="s">
        <v>110</v>
      </c>
      <c r="N245" s="50">
        <v>130</v>
      </c>
      <c r="O245" s="50">
        <v>29009</v>
      </c>
      <c r="P245" s="50">
        <v>8005</v>
      </c>
      <c r="Q245" s="50">
        <v>5718</v>
      </c>
      <c r="R245" s="50">
        <v>2900000</v>
      </c>
      <c r="S245" s="50">
        <v>50.94</v>
      </c>
      <c r="T245" s="50"/>
      <c r="U245" s="50"/>
      <c r="V245" s="50"/>
      <c r="W245" s="50">
        <v>50.94</v>
      </c>
    </row>
    <row r="246" spans="1:24" x14ac:dyDescent="0.25">
      <c r="A246" s="50" t="s">
        <v>36</v>
      </c>
      <c r="B246" s="50">
        <v>2075255</v>
      </c>
      <c r="C246" s="50" t="s">
        <v>35</v>
      </c>
      <c r="D246" s="50" t="s">
        <v>46</v>
      </c>
      <c r="E246" s="51">
        <v>43758</v>
      </c>
      <c r="F246" s="50" t="s">
        <v>47</v>
      </c>
      <c r="G246" s="50" t="s">
        <v>311</v>
      </c>
      <c r="H246" s="50" t="s">
        <v>37</v>
      </c>
      <c r="I246" s="52">
        <v>43734</v>
      </c>
      <c r="J246" s="50" t="s">
        <v>48</v>
      </c>
      <c r="K246" s="50" t="s">
        <v>312</v>
      </c>
      <c r="L246" s="50"/>
      <c r="M246" s="50" t="s">
        <v>317</v>
      </c>
      <c r="N246" s="50">
        <v>130</v>
      </c>
      <c r="O246" s="50">
        <v>29009</v>
      </c>
      <c r="P246" s="50">
        <v>8005</v>
      </c>
      <c r="Q246" s="50">
        <v>5718</v>
      </c>
      <c r="R246" s="50">
        <v>2900000</v>
      </c>
      <c r="S246" s="50">
        <v>61.54</v>
      </c>
      <c r="T246" s="50"/>
      <c r="U246" s="50"/>
      <c r="V246" s="50"/>
      <c r="W246" s="50">
        <v>61.54</v>
      </c>
    </row>
    <row r="247" spans="1:24" x14ac:dyDescent="0.25">
      <c r="A247" s="50" t="s">
        <v>36</v>
      </c>
      <c r="B247" s="50">
        <v>2075255</v>
      </c>
      <c r="C247" s="50" t="s">
        <v>35</v>
      </c>
      <c r="D247" s="50" t="s">
        <v>46</v>
      </c>
      <c r="E247" s="51">
        <v>43758</v>
      </c>
      <c r="F247" s="50" t="s">
        <v>47</v>
      </c>
      <c r="G247" s="50" t="s">
        <v>307</v>
      </c>
      <c r="H247" s="50" t="s">
        <v>37</v>
      </c>
      <c r="I247" s="52">
        <v>43766</v>
      </c>
      <c r="J247" s="50" t="s">
        <v>109</v>
      </c>
      <c r="K247" s="50" t="s">
        <v>308</v>
      </c>
      <c r="L247" s="50" t="s">
        <v>135</v>
      </c>
      <c r="M247" s="50" t="s">
        <v>110</v>
      </c>
      <c r="N247" s="50">
        <v>130</v>
      </c>
      <c r="O247" s="50">
        <v>29009</v>
      </c>
      <c r="P247" s="50">
        <v>8005</v>
      </c>
      <c r="Q247" s="50">
        <v>5718</v>
      </c>
      <c r="R247" s="50">
        <v>2900000</v>
      </c>
      <c r="S247" s="50">
        <v>67.98</v>
      </c>
      <c r="T247" s="50"/>
      <c r="U247" s="50"/>
      <c r="V247" s="50"/>
      <c r="W247" s="50">
        <v>67.98</v>
      </c>
    </row>
    <row r="248" spans="1:24" x14ac:dyDescent="0.25">
      <c r="A248" s="50" t="s">
        <v>36</v>
      </c>
      <c r="B248" s="50">
        <v>2075255</v>
      </c>
      <c r="C248" s="50" t="s">
        <v>35</v>
      </c>
      <c r="D248" s="50" t="s">
        <v>46</v>
      </c>
      <c r="E248" s="51">
        <v>43758</v>
      </c>
      <c r="F248" s="50" t="s">
        <v>47</v>
      </c>
      <c r="G248" s="50" t="s">
        <v>293</v>
      </c>
      <c r="H248" s="50" t="s">
        <v>37</v>
      </c>
      <c r="I248" s="52">
        <v>43755</v>
      </c>
      <c r="J248" s="50" t="s">
        <v>112</v>
      </c>
      <c r="K248" s="50" t="s">
        <v>294</v>
      </c>
      <c r="L248" s="50" t="s">
        <v>135</v>
      </c>
      <c r="M248" s="50" t="s">
        <v>113</v>
      </c>
      <c r="N248" s="50">
        <v>130</v>
      </c>
      <c r="O248" s="50">
        <v>29009</v>
      </c>
      <c r="P248" s="50">
        <v>8005</v>
      </c>
      <c r="Q248" s="50">
        <v>5718</v>
      </c>
      <c r="R248" s="50">
        <v>2900000</v>
      </c>
      <c r="S248" s="50">
        <v>154.81</v>
      </c>
      <c r="T248" s="50"/>
      <c r="U248" s="50"/>
      <c r="V248" s="50"/>
      <c r="W248" s="50">
        <v>154.81</v>
      </c>
    </row>
    <row r="249" spans="1:24" x14ac:dyDescent="0.25">
      <c r="A249" s="50" t="s">
        <v>36</v>
      </c>
      <c r="B249" s="50">
        <v>2075255</v>
      </c>
      <c r="C249" s="50" t="s">
        <v>35</v>
      </c>
      <c r="D249" s="50" t="s">
        <v>46</v>
      </c>
      <c r="E249" s="51">
        <v>43758</v>
      </c>
      <c r="F249" s="50" t="s">
        <v>47</v>
      </c>
      <c r="G249" s="50" t="s">
        <v>307</v>
      </c>
      <c r="H249" s="50" t="s">
        <v>37</v>
      </c>
      <c r="I249" s="52">
        <v>43766</v>
      </c>
      <c r="J249" s="50" t="s">
        <v>112</v>
      </c>
      <c r="K249" s="50" t="s">
        <v>308</v>
      </c>
      <c r="L249" s="50" t="s">
        <v>135</v>
      </c>
      <c r="M249" s="50" t="s">
        <v>113</v>
      </c>
      <c r="N249" s="50">
        <v>130</v>
      </c>
      <c r="O249" s="50">
        <v>29009</v>
      </c>
      <c r="P249" s="50">
        <v>8005</v>
      </c>
      <c r="Q249" s="50">
        <v>5718</v>
      </c>
      <c r="R249" s="50">
        <v>2900000</v>
      </c>
      <c r="S249" s="50">
        <v>164.9</v>
      </c>
      <c r="T249" s="50"/>
      <c r="U249" s="50"/>
      <c r="V249" s="50"/>
      <c r="W249" s="50">
        <v>164.9</v>
      </c>
    </row>
    <row r="250" spans="1:24" x14ac:dyDescent="0.25">
      <c r="A250" s="50" t="s">
        <v>36</v>
      </c>
      <c r="B250" s="50">
        <v>2075255</v>
      </c>
      <c r="C250" s="50" t="s">
        <v>35</v>
      </c>
      <c r="D250" s="50" t="s">
        <v>46</v>
      </c>
      <c r="E250" s="51">
        <v>43758</v>
      </c>
      <c r="F250" s="50" t="s">
        <v>47</v>
      </c>
      <c r="G250" s="50" t="s">
        <v>293</v>
      </c>
      <c r="H250" s="50" t="s">
        <v>37</v>
      </c>
      <c r="I250" s="52">
        <v>43754</v>
      </c>
      <c r="J250" s="50" t="s">
        <v>112</v>
      </c>
      <c r="K250" s="50" t="s">
        <v>294</v>
      </c>
      <c r="L250" s="50" t="s">
        <v>87</v>
      </c>
      <c r="M250" s="50" t="s">
        <v>113</v>
      </c>
      <c r="N250" s="50">
        <v>130</v>
      </c>
      <c r="O250" s="50">
        <v>29009</v>
      </c>
      <c r="P250" s="50">
        <v>8005</v>
      </c>
      <c r="Q250" s="50">
        <v>5718</v>
      </c>
      <c r="R250" s="50">
        <v>2900000</v>
      </c>
      <c r="S250" s="50">
        <v>224.84</v>
      </c>
      <c r="T250" s="50"/>
      <c r="U250" s="50"/>
      <c r="V250" s="50"/>
      <c r="W250" s="50">
        <v>224.84</v>
      </c>
      <c r="X250" s="50"/>
    </row>
    <row r="251" spans="1:24" x14ac:dyDescent="0.25">
      <c r="A251" s="50" t="s">
        <v>36</v>
      </c>
      <c r="B251" s="50">
        <v>2075255</v>
      </c>
      <c r="C251" s="50" t="s">
        <v>35</v>
      </c>
      <c r="D251" s="50" t="s">
        <v>46</v>
      </c>
      <c r="E251" s="51">
        <v>43758</v>
      </c>
      <c r="F251" s="50" t="s">
        <v>47</v>
      </c>
      <c r="G251" s="50" t="s">
        <v>311</v>
      </c>
      <c r="H251" s="50" t="s">
        <v>37</v>
      </c>
      <c r="I251" s="52">
        <v>43731</v>
      </c>
      <c r="J251" s="50" t="s">
        <v>112</v>
      </c>
      <c r="K251" s="50" t="s">
        <v>312</v>
      </c>
      <c r="L251" s="50" t="s">
        <v>87</v>
      </c>
      <c r="M251" s="50" t="s">
        <v>113</v>
      </c>
      <c r="N251" s="50">
        <v>130</v>
      </c>
      <c r="O251" s="50">
        <v>29009</v>
      </c>
      <c r="P251" s="50">
        <v>8005</v>
      </c>
      <c r="Q251" s="50">
        <v>5718</v>
      </c>
      <c r="R251" s="50">
        <v>2900000</v>
      </c>
      <c r="S251" s="50">
        <v>257.97000000000003</v>
      </c>
      <c r="T251" s="50"/>
      <c r="U251" s="50"/>
      <c r="V251" s="50"/>
      <c r="W251" s="50">
        <v>257.97000000000003</v>
      </c>
      <c r="X251" s="50"/>
    </row>
    <row r="252" spans="1:24" x14ac:dyDescent="0.25">
      <c r="A252" s="50" t="s">
        <v>36</v>
      </c>
      <c r="B252" s="50">
        <v>2075255</v>
      </c>
      <c r="C252" s="50" t="s">
        <v>35</v>
      </c>
      <c r="D252" s="50" t="s">
        <v>46</v>
      </c>
      <c r="E252" s="51">
        <v>43758</v>
      </c>
      <c r="F252" s="50" t="s">
        <v>47</v>
      </c>
      <c r="G252" s="50" t="s">
        <v>314</v>
      </c>
      <c r="H252" s="50" t="s">
        <v>37</v>
      </c>
      <c r="I252" s="52">
        <v>43728</v>
      </c>
      <c r="J252" s="50" t="s">
        <v>112</v>
      </c>
      <c r="K252" s="50" t="s">
        <v>315</v>
      </c>
      <c r="L252" s="50" t="s">
        <v>87</v>
      </c>
      <c r="M252" s="50" t="s">
        <v>113</v>
      </c>
      <c r="N252" s="50">
        <v>130</v>
      </c>
      <c r="O252" s="50">
        <v>29009</v>
      </c>
      <c r="P252" s="50">
        <v>8005</v>
      </c>
      <c r="Q252" s="50">
        <v>5718</v>
      </c>
      <c r="R252" s="50">
        <v>2900000</v>
      </c>
      <c r="S252" s="50">
        <v>278.67</v>
      </c>
      <c r="T252" s="50"/>
      <c r="U252" s="50"/>
      <c r="V252" s="50"/>
      <c r="W252" s="50">
        <v>278.67</v>
      </c>
      <c r="X252" s="50"/>
    </row>
    <row r="253" spans="1:24" x14ac:dyDescent="0.25">
      <c r="A253" s="50" t="s">
        <v>36</v>
      </c>
      <c r="B253" s="50">
        <v>2075255</v>
      </c>
      <c r="C253" s="50" t="s">
        <v>35</v>
      </c>
      <c r="D253" s="50" t="s">
        <v>46</v>
      </c>
      <c r="E253" s="51">
        <v>43758</v>
      </c>
      <c r="F253" s="50" t="s">
        <v>47</v>
      </c>
      <c r="G253" s="50" t="s">
        <v>311</v>
      </c>
      <c r="H253" s="50" t="s">
        <v>37</v>
      </c>
      <c r="I253" s="52">
        <v>43734</v>
      </c>
      <c r="J253" s="50" t="s">
        <v>112</v>
      </c>
      <c r="K253" s="50" t="s">
        <v>312</v>
      </c>
      <c r="L253" s="50" t="s">
        <v>87</v>
      </c>
      <c r="M253" s="50" t="s">
        <v>318</v>
      </c>
      <c r="N253" s="50">
        <v>130</v>
      </c>
      <c r="O253" s="50">
        <v>29009</v>
      </c>
      <c r="P253" s="50">
        <v>8005</v>
      </c>
      <c r="Q253" s="50">
        <v>5718</v>
      </c>
      <c r="R253" s="50">
        <v>2900000</v>
      </c>
      <c r="S253" s="50">
        <v>1352.42</v>
      </c>
      <c r="T253" s="50"/>
      <c r="U253" s="50"/>
      <c r="V253" s="50"/>
      <c r="W253" s="50">
        <v>1352.42</v>
      </c>
      <c r="X253" s="50"/>
    </row>
    <row r="254" spans="1:24" x14ac:dyDescent="0.25">
      <c r="A254" s="50" t="s">
        <v>36</v>
      </c>
      <c r="B254" s="50">
        <v>2075255</v>
      </c>
      <c r="C254" s="50" t="s">
        <v>35</v>
      </c>
      <c r="D254" s="50" t="s">
        <v>46</v>
      </c>
      <c r="E254" s="51">
        <v>43758</v>
      </c>
      <c r="F254" s="50" t="s">
        <v>40</v>
      </c>
      <c r="G254" s="50" t="s">
        <v>262</v>
      </c>
      <c r="H254" s="50" t="s">
        <v>37</v>
      </c>
      <c r="I254" s="50"/>
      <c r="J254" s="50"/>
      <c r="K254" s="50"/>
      <c r="L254" s="50" t="s">
        <v>273</v>
      </c>
      <c r="M254" s="50" t="s">
        <v>319</v>
      </c>
      <c r="N254" s="50">
        <v>130</v>
      </c>
      <c r="O254" s="50">
        <v>29009</v>
      </c>
      <c r="P254" s="50">
        <v>8005</v>
      </c>
      <c r="Q254" s="45">
        <v>5735</v>
      </c>
      <c r="R254" s="45">
        <v>2900000</v>
      </c>
      <c r="S254" s="45">
        <v>-219.79</v>
      </c>
      <c r="T254" s="45"/>
      <c r="U254" s="45"/>
      <c r="V254" s="45"/>
      <c r="W254" s="45">
        <v>-219.79</v>
      </c>
    </row>
    <row r="255" spans="1:24" x14ac:dyDescent="0.25">
      <c r="R255" s="30" t="s">
        <v>38</v>
      </c>
      <c r="S255" s="31">
        <f>SUM(S199:S254)</f>
        <v>7920.94</v>
      </c>
      <c r="T255" s="31">
        <f t="shared" ref="T255:W255" si="8">SUM(T199:T254)</f>
        <v>3802.46</v>
      </c>
      <c r="U255" s="31">
        <f t="shared" si="8"/>
        <v>0</v>
      </c>
      <c r="V255" s="31">
        <f t="shared" si="8"/>
        <v>872.25</v>
      </c>
      <c r="W255" s="31">
        <f t="shared" si="8"/>
        <v>3246.23</v>
      </c>
      <c r="X255" s="50" t="b">
        <f>IF(S255=SUM(T255:W255),TRUE,FALSE)</f>
        <v>1</v>
      </c>
    </row>
    <row r="256" spans="1:24" x14ac:dyDescent="0.25">
      <c r="R256" s="30" t="s">
        <v>39</v>
      </c>
      <c r="S256" s="31">
        <f>S195+S255</f>
        <v>32255.380000000005</v>
      </c>
      <c r="T256" s="31">
        <f t="shared" ref="T256:W256" si="9">T195+T255</f>
        <v>14298.3</v>
      </c>
      <c r="U256" s="31">
        <f t="shared" si="9"/>
        <v>1549.5</v>
      </c>
      <c r="V256" s="31">
        <f t="shared" si="9"/>
        <v>5178.6899999999996</v>
      </c>
      <c r="W256" s="31">
        <f t="shared" si="9"/>
        <v>11228.89</v>
      </c>
      <c r="X256" s="50"/>
    </row>
    <row r="258" spans="1:23" x14ac:dyDescent="0.25">
      <c r="A258" s="50" t="s">
        <v>36</v>
      </c>
      <c r="B258" s="50">
        <v>2075255</v>
      </c>
      <c r="C258" s="50" t="s">
        <v>35</v>
      </c>
      <c r="D258" s="50" t="s">
        <v>46</v>
      </c>
      <c r="E258" s="51">
        <v>44155</v>
      </c>
      <c r="F258" s="50" t="s">
        <v>40</v>
      </c>
      <c r="G258" s="50" t="s">
        <v>262</v>
      </c>
      <c r="H258" s="50" t="s">
        <v>37</v>
      </c>
      <c r="I258" s="50"/>
      <c r="J258" s="50"/>
      <c r="L258" s="50" t="s">
        <v>322</v>
      </c>
      <c r="M258" s="50" t="s">
        <v>320</v>
      </c>
      <c r="N258" s="50">
        <v>130</v>
      </c>
      <c r="O258" s="50">
        <v>29009</v>
      </c>
      <c r="P258" s="50">
        <v>8005</v>
      </c>
      <c r="Q258" s="50">
        <v>5711</v>
      </c>
      <c r="R258" s="50">
        <v>2900000</v>
      </c>
      <c r="S258" s="50">
        <v>115.5</v>
      </c>
      <c r="T258" s="50">
        <v>115.5</v>
      </c>
      <c r="V258" s="50"/>
      <c r="W258" s="50"/>
    </row>
    <row r="259" spans="1:23" x14ac:dyDescent="0.25">
      <c r="A259" s="50" t="s">
        <v>36</v>
      </c>
      <c r="B259" s="50">
        <v>2075255</v>
      </c>
      <c r="C259" s="50" t="s">
        <v>35</v>
      </c>
      <c r="D259" s="50" t="s">
        <v>46</v>
      </c>
      <c r="E259" s="51">
        <v>44155</v>
      </c>
      <c r="F259" s="50" t="s">
        <v>47</v>
      </c>
      <c r="G259" s="50" t="s">
        <v>323</v>
      </c>
      <c r="H259" s="50" t="s">
        <v>37</v>
      </c>
      <c r="I259" s="52">
        <v>43777</v>
      </c>
      <c r="J259" s="50" t="s">
        <v>48</v>
      </c>
      <c r="K259" s="50" t="s">
        <v>324</v>
      </c>
      <c r="L259" s="50"/>
      <c r="M259" s="50" t="s">
        <v>325</v>
      </c>
      <c r="N259" s="50">
        <v>130</v>
      </c>
      <c r="O259" s="50">
        <v>29009</v>
      </c>
      <c r="P259" s="50">
        <v>8005</v>
      </c>
      <c r="Q259" s="50">
        <v>5718</v>
      </c>
      <c r="R259" s="50">
        <v>2900000</v>
      </c>
      <c r="S259" s="50">
        <v>7.69</v>
      </c>
      <c r="T259" s="50"/>
      <c r="U259" s="50"/>
      <c r="V259" s="50"/>
      <c r="W259" s="50">
        <v>7.69</v>
      </c>
    </row>
    <row r="260" spans="1:23" x14ac:dyDescent="0.25">
      <c r="A260" s="50" t="s">
        <v>36</v>
      </c>
      <c r="B260" s="50">
        <v>2075255</v>
      </c>
      <c r="C260" s="50" t="s">
        <v>35</v>
      </c>
      <c r="D260" s="50" t="s">
        <v>46</v>
      </c>
      <c r="E260" s="51">
        <v>44155</v>
      </c>
      <c r="F260" s="50" t="s">
        <v>47</v>
      </c>
      <c r="G260" s="50" t="s">
        <v>323</v>
      </c>
      <c r="H260" s="50" t="s">
        <v>37</v>
      </c>
      <c r="I260" s="52">
        <v>43781</v>
      </c>
      <c r="J260" s="50" t="s">
        <v>104</v>
      </c>
      <c r="K260" s="50" t="s">
        <v>324</v>
      </c>
      <c r="L260" s="50"/>
      <c r="M260" s="50" t="s">
        <v>326</v>
      </c>
      <c r="N260" s="50">
        <v>130</v>
      </c>
      <c r="O260" s="50">
        <v>29009</v>
      </c>
      <c r="P260" s="50">
        <v>8005</v>
      </c>
      <c r="Q260" s="50">
        <v>5718</v>
      </c>
      <c r="R260" s="50">
        <v>2900000</v>
      </c>
      <c r="S260" s="50">
        <v>9.6199999999999992</v>
      </c>
      <c r="T260" s="50"/>
      <c r="U260" s="50"/>
      <c r="V260" s="50"/>
      <c r="W260" s="50">
        <v>9.6199999999999992</v>
      </c>
    </row>
    <row r="261" spans="1:23" x14ac:dyDescent="0.25">
      <c r="A261" s="50" t="s">
        <v>36</v>
      </c>
      <c r="B261" s="50">
        <v>2075255</v>
      </c>
      <c r="C261" s="50" t="s">
        <v>35</v>
      </c>
      <c r="D261" s="50" t="s">
        <v>46</v>
      </c>
      <c r="E261" s="51">
        <v>44155</v>
      </c>
      <c r="F261" s="50" t="s">
        <v>47</v>
      </c>
      <c r="G261" s="50" t="s">
        <v>327</v>
      </c>
      <c r="H261" s="50" t="s">
        <v>37</v>
      </c>
      <c r="I261" s="52">
        <v>43774</v>
      </c>
      <c r="J261" s="50" t="s">
        <v>85</v>
      </c>
      <c r="K261" s="50" t="s">
        <v>328</v>
      </c>
      <c r="L261" s="50" t="s">
        <v>87</v>
      </c>
      <c r="M261" s="50" t="s">
        <v>329</v>
      </c>
      <c r="N261" s="50">
        <v>130</v>
      </c>
      <c r="O261" s="50">
        <v>29009</v>
      </c>
      <c r="P261" s="50">
        <v>8005</v>
      </c>
      <c r="Q261" s="50">
        <v>5718</v>
      </c>
      <c r="R261" s="50">
        <v>2900000</v>
      </c>
      <c r="S261" s="50">
        <v>9.6199999999999992</v>
      </c>
      <c r="T261" s="50"/>
      <c r="U261" s="50"/>
      <c r="V261" s="50"/>
      <c r="W261" s="50">
        <v>9.6199999999999992</v>
      </c>
    </row>
    <row r="262" spans="1:23" x14ac:dyDescent="0.25">
      <c r="A262" s="50" t="s">
        <v>36</v>
      </c>
      <c r="B262" s="50">
        <v>2075255</v>
      </c>
      <c r="C262" s="50" t="s">
        <v>35</v>
      </c>
      <c r="D262" s="50" t="s">
        <v>46</v>
      </c>
      <c r="E262" s="51">
        <v>44155</v>
      </c>
      <c r="F262" s="50" t="s">
        <v>47</v>
      </c>
      <c r="G262" s="50" t="s">
        <v>327</v>
      </c>
      <c r="H262" s="50" t="s">
        <v>37</v>
      </c>
      <c r="I262" s="52">
        <v>43775</v>
      </c>
      <c r="J262" s="50" t="s">
        <v>85</v>
      </c>
      <c r="K262" s="50" t="s">
        <v>328</v>
      </c>
      <c r="L262" s="50" t="s">
        <v>87</v>
      </c>
      <c r="M262" s="50" t="s">
        <v>330</v>
      </c>
      <c r="N262" s="50">
        <v>130</v>
      </c>
      <c r="O262" s="50">
        <v>29009</v>
      </c>
      <c r="P262" s="50">
        <v>8005</v>
      </c>
      <c r="Q262" s="50">
        <v>5718</v>
      </c>
      <c r="R262" s="50">
        <v>2900000</v>
      </c>
      <c r="S262" s="50">
        <v>15.38</v>
      </c>
      <c r="T262" s="50"/>
      <c r="U262" s="50"/>
      <c r="V262" s="50"/>
      <c r="W262" s="50">
        <v>15.38</v>
      </c>
    </row>
    <row r="263" spans="1:23" x14ac:dyDescent="0.25">
      <c r="A263" s="50" t="s">
        <v>36</v>
      </c>
      <c r="B263" s="50">
        <v>2075255</v>
      </c>
      <c r="C263" s="50" t="s">
        <v>35</v>
      </c>
      <c r="D263" s="50" t="s">
        <v>46</v>
      </c>
      <c r="E263" s="51">
        <v>44155</v>
      </c>
      <c r="F263" s="50" t="s">
        <v>47</v>
      </c>
      <c r="G263" s="50" t="s">
        <v>327</v>
      </c>
      <c r="H263" s="50" t="s">
        <v>37</v>
      </c>
      <c r="I263" s="52">
        <v>43775</v>
      </c>
      <c r="J263" s="50" t="s">
        <v>85</v>
      </c>
      <c r="K263" s="50" t="s">
        <v>328</v>
      </c>
      <c r="L263" s="50" t="s">
        <v>87</v>
      </c>
      <c r="M263" s="50" t="s">
        <v>331</v>
      </c>
      <c r="N263" s="50">
        <v>130</v>
      </c>
      <c r="O263" s="50">
        <v>29009</v>
      </c>
      <c r="P263" s="50">
        <v>8005</v>
      </c>
      <c r="Q263" s="50">
        <v>5718</v>
      </c>
      <c r="R263" s="50">
        <v>2900000</v>
      </c>
      <c r="S263" s="50">
        <v>16.350000000000001</v>
      </c>
      <c r="T263" s="50"/>
      <c r="U263" s="50"/>
      <c r="V263" s="50"/>
      <c r="W263" s="50">
        <v>16.350000000000001</v>
      </c>
    </row>
    <row r="264" spans="1:23" x14ac:dyDescent="0.25">
      <c r="A264" s="50" t="s">
        <v>36</v>
      </c>
      <c r="B264" s="50">
        <v>2075255</v>
      </c>
      <c r="C264" s="50" t="s">
        <v>35</v>
      </c>
      <c r="D264" s="50" t="s">
        <v>46</v>
      </c>
      <c r="E264" s="51">
        <v>44155</v>
      </c>
      <c r="F264" s="50" t="s">
        <v>47</v>
      </c>
      <c r="G264" s="50" t="s">
        <v>323</v>
      </c>
      <c r="H264" s="50" t="s">
        <v>37</v>
      </c>
      <c r="I264" s="52">
        <v>43781</v>
      </c>
      <c r="J264" s="50" t="s">
        <v>48</v>
      </c>
      <c r="K264" s="50" t="s">
        <v>324</v>
      </c>
      <c r="L264" s="50"/>
      <c r="M264" s="50" t="s">
        <v>332</v>
      </c>
      <c r="N264" s="50">
        <v>130</v>
      </c>
      <c r="O264" s="50">
        <v>29009</v>
      </c>
      <c r="P264" s="50">
        <v>8005</v>
      </c>
      <c r="Q264" s="50">
        <v>5718</v>
      </c>
      <c r="R264" s="50">
        <v>2900000</v>
      </c>
      <c r="S264" s="50">
        <v>21.15</v>
      </c>
      <c r="T264" s="50"/>
      <c r="U264" s="50"/>
      <c r="V264" s="50"/>
      <c r="W264" s="50">
        <v>21.15</v>
      </c>
    </row>
    <row r="265" spans="1:23" x14ac:dyDescent="0.25">
      <c r="A265" s="50" t="s">
        <v>36</v>
      </c>
      <c r="B265" s="50">
        <v>2075255</v>
      </c>
      <c r="C265" s="50" t="s">
        <v>35</v>
      </c>
      <c r="D265" s="50" t="s">
        <v>46</v>
      </c>
      <c r="E265" s="51">
        <v>44155</v>
      </c>
      <c r="F265" s="50" t="s">
        <v>47</v>
      </c>
      <c r="G265" s="50" t="s">
        <v>323</v>
      </c>
      <c r="H265" s="50" t="s">
        <v>37</v>
      </c>
      <c r="I265" s="52">
        <v>43781</v>
      </c>
      <c r="J265" s="50" t="s">
        <v>50</v>
      </c>
      <c r="K265" s="50" t="s">
        <v>324</v>
      </c>
      <c r="L265" s="50"/>
      <c r="M265" s="50" t="s">
        <v>333</v>
      </c>
      <c r="N265" s="50">
        <v>130</v>
      </c>
      <c r="O265" s="50">
        <v>29009</v>
      </c>
      <c r="P265" s="50">
        <v>8005</v>
      </c>
      <c r="Q265" s="50">
        <v>5718</v>
      </c>
      <c r="R265" s="50">
        <v>2900000</v>
      </c>
      <c r="S265" s="50">
        <v>21.67</v>
      </c>
      <c r="T265" s="50"/>
      <c r="U265" s="50"/>
      <c r="V265" s="50"/>
      <c r="W265" s="50">
        <v>21.67</v>
      </c>
    </row>
    <row r="266" spans="1:23" x14ac:dyDescent="0.25">
      <c r="A266" s="50" t="s">
        <v>36</v>
      </c>
      <c r="B266" s="50">
        <v>2075255</v>
      </c>
      <c r="C266" s="50" t="s">
        <v>35</v>
      </c>
      <c r="D266" s="50" t="s">
        <v>46</v>
      </c>
      <c r="E266" s="51">
        <v>44155</v>
      </c>
      <c r="F266" s="50" t="s">
        <v>47</v>
      </c>
      <c r="G266" s="50" t="s">
        <v>323</v>
      </c>
      <c r="H266" s="50" t="s">
        <v>37</v>
      </c>
      <c r="I266" s="52">
        <v>43780</v>
      </c>
      <c r="J266" s="50" t="s">
        <v>50</v>
      </c>
      <c r="K266" s="50" t="s">
        <v>324</v>
      </c>
      <c r="L266" s="50"/>
      <c r="M266" s="50" t="s">
        <v>260</v>
      </c>
      <c r="N266" s="50">
        <v>130</v>
      </c>
      <c r="O266" s="50">
        <v>29009</v>
      </c>
      <c r="P266" s="50">
        <v>8005</v>
      </c>
      <c r="Q266" s="50">
        <v>5718</v>
      </c>
      <c r="R266" s="50">
        <v>2900000</v>
      </c>
      <c r="S266" s="50">
        <v>29.05</v>
      </c>
      <c r="T266" s="50"/>
      <c r="U266" s="50"/>
      <c r="V266" s="50"/>
      <c r="W266" s="50">
        <v>29.05</v>
      </c>
    </row>
    <row r="267" spans="1:23" x14ac:dyDescent="0.25">
      <c r="A267" s="50" t="s">
        <v>36</v>
      </c>
      <c r="B267" s="50">
        <v>2075255</v>
      </c>
      <c r="C267" s="50" t="s">
        <v>35</v>
      </c>
      <c r="D267" s="50" t="s">
        <v>46</v>
      </c>
      <c r="E267" s="51">
        <v>44155</v>
      </c>
      <c r="F267" s="50" t="s">
        <v>47</v>
      </c>
      <c r="G267" s="50" t="s">
        <v>327</v>
      </c>
      <c r="H267" s="50" t="s">
        <v>37</v>
      </c>
      <c r="I267" s="52">
        <v>43772</v>
      </c>
      <c r="J267" s="50" t="s">
        <v>85</v>
      </c>
      <c r="K267" s="50" t="s">
        <v>328</v>
      </c>
      <c r="L267" s="50" t="s">
        <v>157</v>
      </c>
      <c r="M267" s="50" t="s">
        <v>63</v>
      </c>
      <c r="N267" s="50">
        <v>130</v>
      </c>
      <c r="O267" s="50">
        <v>29009</v>
      </c>
      <c r="P267" s="50">
        <v>8005</v>
      </c>
      <c r="Q267" s="50">
        <v>5718</v>
      </c>
      <c r="R267" s="50">
        <v>2900000</v>
      </c>
      <c r="S267" s="50">
        <v>33.65</v>
      </c>
      <c r="T267" s="50"/>
      <c r="U267" s="50"/>
      <c r="V267" s="50"/>
      <c r="W267" s="50">
        <v>33.65</v>
      </c>
    </row>
    <row r="268" spans="1:23" x14ac:dyDescent="0.25">
      <c r="A268" s="50" t="s">
        <v>36</v>
      </c>
      <c r="B268" s="50">
        <v>2075255</v>
      </c>
      <c r="C268" s="50" t="s">
        <v>35</v>
      </c>
      <c r="D268" s="50" t="s">
        <v>46</v>
      </c>
      <c r="E268" s="51">
        <v>44155</v>
      </c>
      <c r="F268" s="50" t="s">
        <v>47</v>
      </c>
      <c r="G268" s="50" t="s">
        <v>327</v>
      </c>
      <c r="H268" s="50" t="s">
        <v>37</v>
      </c>
      <c r="I268" s="52">
        <v>43775</v>
      </c>
      <c r="J268" s="50" t="s">
        <v>85</v>
      </c>
      <c r="K268" s="50" t="s">
        <v>328</v>
      </c>
      <c r="L268" s="50" t="s">
        <v>87</v>
      </c>
      <c r="M268" s="50" t="s">
        <v>334</v>
      </c>
      <c r="N268" s="50">
        <v>130</v>
      </c>
      <c r="O268" s="50">
        <v>29009</v>
      </c>
      <c r="P268" s="50">
        <v>8005</v>
      </c>
      <c r="Q268" s="50">
        <v>5718</v>
      </c>
      <c r="R268" s="50">
        <v>2900000</v>
      </c>
      <c r="S268" s="50">
        <v>35.58</v>
      </c>
      <c r="T268" s="50"/>
      <c r="U268" s="50"/>
      <c r="V268" s="50"/>
      <c r="W268" s="50">
        <v>35.58</v>
      </c>
    </row>
    <row r="269" spans="1:23" x14ac:dyDescent="0.25">
      <c r="A269" s="50" t="s">
        <v>36</v>
      </c>
      <c r="B269" s="50">
        <v>2075255</v>
      </c>
      <c r="C269" s="50" t="s">
        <v>35</v>
      </c>
      <c r="D269" s="50" t="s">
        <v>46</v>
      </c>
      <c r="E269" s="51">
        <v>44155</v>
      </c>
      <c r="F269" s="50" t="s">
        <v>47</v>
      </c>
      <c r="G269" s="50" t="s">
        <v>327</v>
      </c>
      <c r="H269" s="50" t="s">
        <v>37</v>
      </c>
      <c r="I269" s="52">
        <v>43773</v>
      </c>
      <c r="J269" s="50" t="s">
        <v>50</v>
      </c>
      <c r="K269" s="50" t="s">
        <v>328</v>
      </c>
      <c r="L269" s="50"/>
      <c r="M269" s="50" t="s">
        <v>134</v>
      </c>
      <c r="N269" s="50">
        <v>130</v>
      </c>
      <c r="O269" s="50">
        <v>29009</v>
      </c>
      <c r="P269" s="50">
        <v>8005</v>
      </c>
      <c r="Q269" s="50">
        <v>5718</v>
      </c>
      <c r="R269" s="50">
        <v>2900000</v>
      </c>
      <c r="S269" s="50">
        <v>49.05</v>
      </c>
      <c r="T269" s="50"/>
      <c r="U269" s="50"/>
      <c r="V269" s="50"/>
      <c r="W269" s="50">
        <v>49.05</v>
      </c>
    </row>
    <row r="270" spans="1:23" x14ac:dyDescent="0.25">
      <c r="A270" s="50" t="s">
        <v>36</v>
      </c>
      <c r="B270" s="50">
        <v>2075255</v>
      </c>
      <c r="C270" s="50" t="s">
        <v>35</v>
      </c>
      <c r="D270" s="50" t="s">
        <v>46</v>
      </c>
      <c r="E270" s="51">
        <v>44155</v>
      </c>
      <c r="F270" s="50" t="s">
        <v>47</v>
      </c>
      <c r="G270" s="50" t="s">
        <v>323</v>
      </c>
      <c r="H270" s="50" t="s">
        <v>37</v>
      </c>
      <c r="I270" s="52">
        <v>43781</v>
      </c>
      <c r="J270" s="50" t="s">
        <v>109</v>
      </c>
      <c r="K270" s="50" t="s">
        <v>324</v>
      </c>
      <c r="L270" s="50" t="s">
        <v>87</v>
      </c>
      <c r="M270" s="50" t="s">
        <v>110</v>
      </c>
      <c r="N270" s="50">
        <v>130</v>
      </c>
      <c r="O270" s="50">
        <v>29009</v>
      </c>
      <c r="P270" s="50">
        <v>8005</v>
      </c>
      <c r="Q270" s="50">
        <v>5718</v>
      </c>
      <c r="R270" s="50">
        <v>2900000</v>
      </c>
      <c r="S270" s="50">
        <v>50.94</v>
      </c>
      <c r="T270" s="50"/>
      <c r="U270" s="50"/>
      <c r="V270" s="50"/>
      <c r="W270" s="50">
        <v>50.94</v>
      </c>
    </row>
    <row r="271" spans="1:23" x14ac:dyDescent="0.25">
      <c r="A271" s="50" t="s">
        <v>36</v>
      </c>
      <c r="B271" s="50">
        <v>2075255</v>
      </c>
      <c r="C271" s="50" t="s">
        <v>35</v>
      </c>
      <c r="D271" s="50" t="s">
        <v>46</v>
      </c>
      <c r="E271" s="51">
        <v>44155</v>
      </c>
      <c r="F271" s="50" t="s">
        <v>47</v>
      </c>
      <c r="G271" s="50" t="s">
        <v>327</v>
      </c>
      <c r="H271" s="50" t="s">
        <v>37</v>
      </c>
      <c r="I271" s="52">
        <v>43775</v>
      </c>
      <c r="J271" s="50" t="s">
        <v>48</v>
      </c>
      <c r="K271" s="50" t="s">
        <v>328</v>
      </c>
      <c r="L271" s="50"/>
      <c r="M271" s="50" t="s">
        <v>335</v>
      </c>
      <c r="N271" s="50">
        <v>130</v>
      </c>
      <c r="O271" s="50">
        <v>29009</v>
      </c>
      <c r="P271" s="50">
        <v>8005</v>
      </c>
      <c r="Q271" s="50">
        <v>5718</v>
      </c>
      <c r="R271" s="50">
        <v>2900000</v>
      </c>
      <c r="S271" s="50">
        <v>61.54</v>
      </c>
      <c r="T271" s="50"/>
      <c r="U271" s="50"/>
      <c r="V271" s="50"/>
      <c r="W271" s="50">
        <v>61.54</v>
      </c>
    </row>
    <row r="272" spans="1:23" x14ac:dyDescent="0.25">
      <c r="A272" s="50" t="s">
        <v>36</v>
      </c>
      <c r="B272" s="50">
        <v>2075255</v>
      </c>
      <c r="C272" s="50" t="s">
        <v>35</v>
      </c>
      <c r="D272" s="50" t="s">
        <v>46</v>
      </c>
      <c r="E272" s="51">
        <v>44155</v>
      </c>
      <c r="F272" s="50" t="s">
        <v>47</v>
      </c>
      <c r="G272" s="50" t="s">
        <v>323</v>
      </c>
      <c r="H272" s="50" t="s">
        <v>37</v>
      </c>
      <c r="I272" s="52">
        <v>43781</v>
      </c>
      <c r="J272" s="50" t="s">
        <v>112</v>
      </c>
      <c r="K272" s="50" t="s">
        <v>324</v>
      </c>
      <c r="L272" s="50" t="s">
        <v>87</v>
      </c>
      <c r="M272" s="50" t="s">
        <v>113</v>
      </c>
      <c r="N272" s="50">
        <v>130</v>
      </c>
      <c r="O272" s="50">
        <v>29009</v>
      </c>
      <c r="P272" s="50">
        <v>8005</v>
      </c>
      <c r="Q272" s="50">
        <v>5718</v>
      </c>
      <c r="R272" s="50">
        <v>2900000</v>
      </c>
      <c r="S272" s="50">
        <v>214.66</v>
      </c>
      <c r="T272" s="50"/>
      <c r="U272" s="50"/>
      <c r="V272" s="50"/>
      <c r="W272" s="50">
        <v>214.66</v>
      </c>
    </row>
    <row r="273" spans="1:24" x14ac:dyDescent="0.25">
      <c r="A273" s="50" t="s">
        <v>36</v>
      </c>
      <c r="B273" s="50">
        <v>2075255</v>
      </c>
      <c r="C273" s="50" t="s">
        <v>35</v>
      </c>
      <c r="D273" s="50" t="s">
        <v>46</v>
      </c>
      <c r="E273" s="51">
        <v>44155</v>
      </c>
      <c r="F273" s="50" t="s">
        <v>47</v>
      </c>
      <c r="G273" s="50" t="s">
        <v>327</v>
      </c>
      <c r="H273" s="50" t="s">
        <v>37</v>
      </c>
      <c r="I273" s="52">
        <v>43775</v>
      </c>
      <c r="J273" s="50" t="s">
        <v>112</v>
      </c>
      <c r="K273" s="50" t="s">
        <v>328</v>
      </c>
      <c r="L273" s="50" t="s">
        <v>87</v>
      </c>
      <c r="M273" s="50" t="s">
        <v>336</v>
      </c>
      <c r="N273" s="50">
        <v>130</v>
      </c>
      <c r="O273" s="50">
        <v>29009</v>
      </c>
      <c r="P273" s="50">
        <v>8005</v>
      </c>
      <c r="Q273" s="50">
        <v>5718</v>
      </c>
      <c r="R273" s="45">
        <v>2900000</v>
      </c>
      <c r="S273" s="45">
        <v>776.17</v>
      </c>
      <c r="T273" s="45"/>
      <c r="U273" s="45"/>
      <c r="V273" s="45"/>
      <c r="W273" s="45">
        <v>776.17</v>
      </c>
    </row>
    <row r="274" spans="1:24" x14ac:dyDescent="0.25">
      <c r="R274" s="30" t="s">
        <v>38</v>
      </c>
      <c r="S274" s="26">
        <f>SUM(S258:S273)</f>
        <v>1467.62</v>
      </c>
      <c r="T274" s="26">
        <f t="shared" ref="T274:W274" si="10">SUM(T258:T273)</f>
        <v>115.5</v>
      </c>
      <c r="U274" s="26">
        <f t="shared" si="10"/>
        <v>0</v>
      </c>
      <c r="V274" s="26">
        <f t="shared" si="10"/>
        <v>0</v>
      </c>
      <c r="W274" s="26">
        <f t="shared" si="10"/>
        <v>1352.12</v>
      </c>
      <c r="X274" s="50" t="b">
        <f>IF(S274=SUM(T274:W274),TRUE,FALSE)</f>
        <v>1</v>
      </c>
    </row>
    <row r="275" spans="1:24" x14ac:dyDescent="0.25">
      <c r="R275" s="30" t="s">
        <v>39</v>
      </c>
      <c r="S275" s="26">
        <f>S256+S274</f>
        <v>33723.000000000007</v>
      </c>
      <c r="T275" s="26">
        <f t="shared" ref="T275:W275" si="11">T256+T274</f>
        <v>14413.8</v>
      </c>
      <c r="U275" s="26">
        <f t="shared" si="11"/>
        <v>1549.5</v>
      </c>
      <c r="V275" s="26">
        <f t="shared" si="11"/>
        <v>5178.6899999999996</v>
      </c>
      <c r="W275" s="26">
        <f t="shared" si="11"/>
        <v>12581.009999999998</v>
      </c>
    </row>
  </sheetData>
  <printOptions gridLines="1"/>
  <pageMargins left="0" right="0" top="0" bottom="0" header="0.31496062992125984" footer="0.31496062992125984"/>
  <pageSetup paperSize="5" scale="44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 Shoemaker Summary</vt:lpstr>
      <vt:lpstr>FY2020_SHOEMAKER_WESLEY</vt:lpstr>
      <vt:lpstr>FY2020_SHOEMAKER_WESLEY!Print_Titles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McAleese, Amy CSNR:EX</dc:creator>
  <cp:lastModifiedBy>Liu, Jiming CSNR:EX</cp:lastModifiedBy>
  <cp:lastPrinted>2017-05-23T16:21:27Z</cp:lastPrinted>
  <dcterms:created xsi:type="dcterms:W3CDTF">2013-06-26T20:26:57Z</dcterms:created>
  <dcterms:modified xsi:type="dcterms:W3CDTF">2020-01-02T22:05:28Z</dcterms:modified>
</cp:coreProperties>
</file>