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RFASD\Services\Accounts - SHARE\FY20 Reconciliations\FY20 Open Info DM Travel\8 November\"/>
    </mc:Choice>
  </mc:AlternateContent>
  <xr:revisionPtr revIDLastSave="0" documentId="13_ncr:1_{011895B4-46BA-4D40-83AA-61D0BAD82131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DM Nikolejsin Summary" sheetId="2" r:id="rId1"/>
    <sheet name="FY 2020_NIKOLEJSIN_DAVE_tr" sheetId="1" r:id="rId2"/>
  </sheets>
  <externalReferences>
    <externalReference r:id="rId3"/>
  </externalReferences>
  <definedNames>
    <definedName name="Recover">[1]Macro1!$A$208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82" i="1" l="1"/>
  <c r="E9" i="2" s="1"/>
  <c r="U282" i="1"/>
  <c r="E13" i="2" s="1"/>
  <c r="V282" i="1"/>
  <c r="V283" i="1" s="1"/>
  <c r="W282" i="1"/>
  <c r="W283" i="1" s="1"/>
  <c r="S283" i="1"/>
  <c r="S282" i="1"/>
  <c r="U283" i="1" l="1"/>
  <c r="T283" i="1"/>
  <c r="X282" i="1"/>
  <c r="E11" i="2"/>
  <c r="E15" i="2"/>
  <c r="T239" i="1"/>
  <c r="T240" i="1" s="1"/>
  <c r="U239" i="1"/>
  <c r="U240" i="1" s="1"/>
  <c r="V239" i="1"/>
  <c r="V240" i="1" s="1"/>
  <c r="W239" i="1"/>
  <c r="W240" i="1" s="1"/>
  <c r="S239" i="1" l="1"/>
  <c r="S240" i="1" s="1"/>
  <c r="X239" i="1" l="1"/>
  <c r="T201" i="1"/>
  <c r="U201" i="1"/>
  <c r="U202" i="1" s="1"/>
  <c r="V201" i="1"/>
  <c r="W201" i="1"/>
  <c r="T202" i="1"/>
  <c r="V202" i="1"/>
  <c r="W202" i="1"/>
  <c r="S202" i="1"/>
  <c r="S201" i="1"/>
  <c r="X201" i="1" l="1"/>
  <c r="T186" i="1"/>
  <c r="U186" i="1"/>
  <c r="V186" i="1"/>
  <c r="W186" i="1"/>
  <c r="S186" i="1"/>
  <c r="X186" i="1" l="1"/>
  <c r="T162" i="1"/>
  <c r="U162" i="1"/>
  <c r="V162" i="1"/>
  <c r="W162" i="1"/>
  <c r="S162" i="1"/>
  <c r="X162" i="1" l="1"/>
  <c r="T107" i="1"/>
  <c r="U107" i="1"/>
  <c r="V107" i="1"/>
  <c r="W107" i="1"/>
  <c r="S107" i="1"/>
  <c r="X107" i="1" l="1"/>
  <c r="T82" i="1"/>
  <c r="U82" i="1"/>
  <c r="V82" i="1"/>
  <c r="W82" i="1"/>
  <c r="S82" i="1"/>
  <c r="X82" i="1" l="1"/>
  <c r="T40" i="1"/>
  <c r="T41" i="1" s="1"/>
  <c r="T83" i="1" s="1"/>
  <c r="T108" i="1" s="1"/>
  <c r="T163" i="1" s="1"/>
  <c r="T187" i="1" s="1"/>
  <c r="U40" i="1"/>
  <c r="U41" i="1" s="1"/>
  <c r="U83" i="1" s="1"/>
  <c r="U108" i="1" s="1"/>
  <c r="U163" i="1" s="1"/>
  <c r="U187" i="1" s="1"/>
  <c r="V40" i="1"/>
  <c r="V41" i="1" s="1"/>
  <c r="V83" i="1" s="1"/>
  <c r="V108" i="1" s="1"/>
  <c r="V163" i="1" s="1"/>
  <c r="V187" i="1" s="1"/>
  <c r="W40" i="1"/>
  <c r="W41" i="1" s="1"/>
  <c r="W83" i="1" s="1"/>
  <c r="W108" i="1" s="1"/>
  <c r="W163" i="1" s="1"/>
  <c r="W187" i="1" s="1"/>
  <c r="S40" i="1" l="1"/>
  <c r="S41" i="1" s="1"/>
  <c r="S83" i="1" s="1"/>
  <c r="S108" i="1" s="1"/>
  <c r="S163" i="1" s="1"/>
  <c r="S187" i="1" s="1"/>
  <c r="X40" i="1" l="1"/>
  <c r="S1" i="1" l="1"/>
  <c r="S5" i="1" l="1"/>
  <c r="S4" i="1"/>
  <c r="S3" i="1"/>
  <c r="S2" i="1"/>
  <c r="E19" i="2"/>
  <c r="S6" i="1" l="1"/>
  <c r="E17" i="2" l="1"/>
</calcChain>
</file>

<file path=xl/sharedStrings.xml><?xml version="1.0" encoding="utf-8"?>
<sst xmlns="http://schemas.openxmlformats.org/spreadsheetml/2006/main" count="2064" uniqueCount="251">
  <si>
    <t>Report Supplier Sector</t>
  </si>
  <si>
    <t>Report Supplier Number</t>
  </si>
  <si>
    <t>Minister or Deputy Minister</t>
  </si>
  <si>
    <t>Ministry Name</t>
  </si>
  <si>
    <t>Period Name</t>
  </si>
  <si>
    <t>Travel Source</t>
  </si>
  <si>
    <t>Travel Number</t>
  </si>
  <si>
    <t>Pay Status</t>
  </si>
  <si>
    <t>iExpenses Start Date</t>
  </si>
  <si>
    <t>iExpenses Type</t>
  </si>
  <si>
    <t>Travel Description</t>
  </si>
  <si>
    <t>Destination</t>
  </si>
  <si>
    <t>Justification</t>
  </si>
  <si>
    <t>Client</t>
  </si>
  <si>
    <t>Resp</t>
  </si>
  <si>
    <t>Srvc Ln</t>
  </si>
  <si>
    <t>STOB</t>
  </si>
  <si>
    <t>Project</t>
  </si>
  <si>
    <t>Original Amt</t>
  </si>
  <si>
    <t>In Province Flights (1)</t>
  </si>
  <si>
    <t>Out of Canada Travel (2)</t>
  </si>
  <si>
    <t>Out of Province Travel (3)</t>
  </si>
  <si>
    <t>Other Travel (4)</t>
  </si>
  <si>
    <t>Deputy Minister's Monthly Travel Expense Summary</t>
  </si>
  <si>
    <t>Name:</t>
  </si>
  <si>
    <t>Month:</t>
  </si>
  <si>
    <t>Portfolio:</t>
  </si>
  <si>
    <t>Travel expense summary (amount paid this month):</t>
  </si>
  <si>
    <t>In Province Flights:</t>
  </si>
  <si>
    <t>Other Travel in Province:</t>
  </si>
  <si>
    <t>Out of Country Travel:</t>
  </si>
  <si>
    <t>Out of Province Travel:</t>
  </si>
  <si>
    <t>Total travel expenses paid this month:</t>
  </si>
  <si>
    <t>Travel expenses fiscal year-to-date:</t>
  </si>
  <si>
    <t>Dave Nikolejsin</t>
  </si>
  <si>
    <t>Deputy Ministers</t>
  </si>
  <si>
    <t>NIKOLEJSIN, DAVID J</t>
  </si>
  <si>
    <t>AP</t>
  </si>
  <si>
    <t>Yes</t>
  </si>
  <si>
    <t>SUB TOTAL</t>
  </si>
  <si>
    <t>TOTAL YTD EXPENSES</t>
  </si>
  <si>
    <t>In Province Flights</t>
  </si>
  <si>
    <t>Other Travel</t>
  </si>
  <si>
    <t>Out of Canada Travel</t>
  </si>
  <si>
    <t>Out of Province Travel</t>
  </si>
  <si>
    <t>Copy period name from  column E</t>
  </si>
  <si>
    <t xml:space="preserve">Ministry of Energy, Mines &amp; Petroleum Resources </t>
  </si>
  <si>
    <t>Energy, Mines and Petroleum Resources</t>
  </si>
  <si>
    <t>SELFSERV</t>
  </si>
  <si>
    <t>Parking</t>
  </si>
  <si>
    <t>Travel to Vancouver for business meetings</t>
  </si>
  <si>
    <t>Parking at Victoria Intl airport</t>
  </si>
  <si>
    <t>Meal/Per Diem</t>
  </si>
  <si>
    <t>Per diem, dinner only</t>
  </si>
  <si>
    <t>Public Transp.</t>
  </si>
  <si>
    <t>Calgary, AB</t>
  </si>
  <si>
    <t>Taxi from airport to hotel</t>
  </si>
  <si>
    <t>Per diem, lunch and dinner</t>
  </si>
  <si>
    <t>Full day per diem</t>
  </si>
  <si>
    <t>Accommodation</t>
  </si>
  <si>
    <t>Ottawa, ON</t>
  </si>
  <si>
    <t>Ferry</t>
  </si>
  <si>
    <t>Victoria, BC</t>
  </si>
  <si>
    <t>Overnight at Fairmont Chateau Laurier</t>
  </si>
  <si>
    <t>Ferry from Vancouver to Victoria</t>
  </si>
  <si>
    <t>Ferry from Victoria to Vancouver</t>
  </si>
  <si>
    <t>MCCANNM 4448 03APR19</t>
  </si>
  <si>
    <t>NIKOLEJSIN,DAVID, HELIJET, INV 404502, VAN-VIC, 01APR2019</t>
  </si>
  <si>
    <t>NIKOLEJSIN,DAVID, HELIJET, INV 404503, VIC-VAN, 01APR2019</t>
  </si>
  <si>
    <t>NIKOLEJSIN,DAVID, AIR CANADA, REF KRINDR, VIC-PR RUPERT RTN, 27-29MAY2019</t>
  </si>
  <si>
    <t>ER22654722</t>
  </si>
  <si>
    <t>Taxi from meeting to Helijet</t>
  </si>
  <si>
    <t>Parking downtown Vancouver for meetings</t>
  </si>
  <si>
    <t>ER22657836</t>
  </si>
  <si>
    <t>Travel to Calgary for conference</t>
  </si>
  <si>
    <t>Lunch only per diem</t>
  </si>
  <si>
    <t>Parking downtown Vancouver for business meetings</t>
  </si>
  <si>
    <t>ER22657839</t>
  </si>
  <si>
    <t>Travel to Ottawa and Vancouver for business meetings</t>
  </si>
  <si>
    <t>Taxi from meeting to airport</t>
  </si>
  <si>
    <t>Ferry from Vancouver-Victoria</t>
  </si>
  <si>
    <t>Ferry from Victoria-Vancouver</t>
  </si>
  <si>
    <t>Overnight at Fairmont Palliser Calgary Hotel</t>
  </si>
  <si>
    <t>PCASH WOODN 01MAY19</t>
  </si>
  <si>
    <t>NIKOLEJSIN,DAVID, NEWTON WHALLEY HIWAY TAXI, CAB FARE, 19APR2019</t>
  </si>
  <si>
    <t>MCCANNM 4448 03MAY19</t>
  </si>
  <si>
    <t>NIKOLEJSIN,DAVID, HELIJET, INV 404526, VAN-VIC, 03APR2019</t>
  </si>
  <si>
    <t>NIKOLEJSIN,DAVID, HELIJET, INV 404527, VIC-VAN, 03APR2019</t>
  </si>
  <si>
    <t>NIKOLEJSIN,DAVID, HELIJET, INV 406254, VAN-VIC, 11APR2019</t>
  </si>
  <si>
    <t>NIKOLEJSIN,DAVID, HELIJET, INV 406255, VIC-VAN, 11APR2019</t>
  </si>
  <si>
    <t>NIKOLEJSIN,DAVID, AIR CANADA, REF PUFAHA, VIC-VAN RTN, 06-07MAY2019</t>
  </si>
  <si>
    <t>NIKOLEJSIN,DAVID, AIR CANADA, REF S6JEDA, VAN-VIC, 18APR2019</t>
  </si>
  <si>
    <t>NIKOLEJSIN,DAVID, AIR CANADA, REF KRINDR, VIC-VAN-PR RUPERT-VIC, 26-28MAY2019</t>
  </si>
  <si>
    <t>NIKOLEJSIN,DAVID, AIR CANADA, REF ANYYSV, VIC-SMITHERS RTN, 09-10MAY2019</t>
  </si>
  <si>
    <t>NIKOLEJSIN,DAVID, AIR CANADA, REF PVE5WM, VIC-PG RTN, 04-05JUN2019</t>
  </si>
  <si>
    <t>NIKOLEJSIN,DAVID, AIR CANADA, REF RITPAZ, VIC-FSJ RTN, 27JUN2019</t>
  </si>
  <si>
    <t>NIKOLEJSIN,DAVID, AIR CANADA, REF PHX2IV, VIC-OTTAWA RTN, 16-17APR2019</t>
  </si>
  <si>
    <t>NIKOLEJSIN,DAVID, AIR CANADA, REF N73R3R, VIC-CALGARY RTN, 22-23APR2019</t>
  </si>
  <si>
    <t>NIKOLEJSIN,DAVID, AIR CANADA, REF PHX2IV, VIC-OTTAWA RTN, 15-17APR2019</t>
  </si>
  <si>
    <t>WOODN 2929 03MAY19</t>
  </si>
  <si>
    <t>NIKOLEJSIN,DAVID, AIR CANADA, REF PWWNC5, VIC-TORONTO RTN, 02-04JUN2019</t>
  </si>
  <si>
    <t>NIKOLEJSIN,DAVID, AIR CANADA, REF LDWVIM, VIC-CALGARY RTN, 14MAY2019</t>
  </si>
  <si>
    <t>NIKOLEJSIN,DAVID, AIR CANADA, REF QRG43I, VIC-OTTAWA RTN, 29-30APR2019</t>
  </si>
  <si>
    <t>NIKOLEJSIN,DAVID, AIR CANADA, REFUND, TKT 0142108148878, CANCELLED CHINA TRIP</t>
  </si>
  <si>
    <t>NIKOLEJSIN,DAVID, AIR CANADA, REFUND, TKT 0142111158960, CXD CHINA TRIP</t>
  </si>
  <si>
    <t>NIKOLEJSIN,DAVID, AIR CANADA, REF MRR5FI, VIC-LONDON RTN, 19-23MAY2019</t>
  </si>
  <si>
    <t>ER22659350</t>
  </si>
  <si>
    <t>Miscellaneous</t>
  </si>
  <si>
    <t>Travel to Ottawa for business meetings</t>
  </si>
  <si>
    <t>Wifi package on flight</t>
  </si>
  <si>
    <t>ER22671306</t>
  </si>
  <si>
    <t>Travel to Vancouver/Calgary for business meetings</t>
  </si>
  <si>
    <t>Parking at Victoria Intl airport (arrived after midnight)</t>
  </si>
  <si>
    <t>Per diem, breakfast and lunch</t>
  </si>
  <si>
    <t>MCCANNM 4448 03JUN19</t>
  </si>
  <si>
    <t>NIKOLEJSIN,DAVID, AIR CANADA, REF QCD7UZ, VIC-VAN RTN, 27JUN2019</t>
  </si>
  <si>
    <t>NIKOLEJSIN,DAVID, AIR CANADA, REF KRINDR, VIC-PR RUPERT RTN, 27-28MAY2019</t>
  </si>
  <si>
    <t>NIKOLEJSIN,DAVID, AIR CANADA, REF RITPAZ, VIC-FSJ RTN, 11JUL2019</t>
  </si>
  <si>
    <t>NIKOLEJSIN,DAVID, AIR CANADA, REFUND (AIRPORT IMPROVEMENT FEE), TKT 0142111446791, VIC-CALGARY RTN, 13JUN2019</t>
  </si>
  <si>
    <t>NIKOLEJSIN,DAVID, AIR CANADA, REF ANYYSV, VIC-CALGARY RTN, 13JUN2019</t>
  </si>
  <si>
    <t>ER22671322</t>
  </si>
  <si>
    <t>Foreign Travel</t>
  </si>
  <si>
    <t>Travel to London for business meetings and Cdn Mining Symposium</t>
  </si>
  <si>
    <t>Taxi from meeting to reception 11.44 GBP = $19.45 CDN</t>
  </si>
  <si>
    <t>Subway from airport to hotel 13.10 GBP = $22.27 CDN</t>
  </si>
  <si>
    <t>Fed gov rate for breakfast per diem and incidentals 47.75 GBP = $105.53 CDN</t>
  </si>
  <si>
    <t>Taxi from hotel to airport 63.40 GBP = $107.78 CDN</t>
  </si>
  <si>
    <t>Fed gov rate for dinner per diem and incidentals: 70.30 GBP = $155.36 CDN</t>
  </si>
  <si>
    <t>Repeat day due to crossing the intl date line. Fed gov rate for full day per diem 120.25 GBP = $265.76 CDN</t>
  </si>
  <si>
    <t>Fed gov rate for full day per diem and incidentals 120.25 GBP = $265.76 CDN</t>
  </si>
  <si>
    <t>Fed gov rate for full day per diem 120.25 GBP = $265.76 CDN</t>
  </si>
  <si>
    <t>Overnight at Club Quarters Hotel, Trafalgar Square 238.80 GBP = $405.96 CDN</t>
  </si>
  <si>
    <t>Overnight at Club Quarters Hotel, Trafalgar Square 286.80 GBP = $487.56 CDN</t>
  </si>
  <si>
    <t>MCCANNM 4448 03JUL19</t>
  </si>
  <si>
    <t>NIKOLEJSIN,DAVID, AIR CANADA, REF RTCXBA, VIC-VAN RTN, 25JUN2019</t>
  </si>
  <si>
    <t>NIKOLEJSIN,DAVID, AIR CANADA, REF PVE5WM, VIC-VAN RTN, 20JUN2019</t>
  </si>
  <si>
    <t>NIKOLEJSIN,DAVID, AIR CANADA, REF QCD7UZ, VIC-VAN RTN, 04JUL2019</t>
  </si>
  <si>
    <t>NIKOLEJSIN,DAVID, AIR CANADA, REF PKXZIE, VIC-VAN RTN, 11JUN2019</t>
  </si>
  <si>
    <t>NIKOLEJSIN,DAVID, AIR CANADA, REF RVSBGI, VIC-VAN RTN, 08JUL2019</t>
  </si>
  <si>
    <t>NIKOLEJSIN,DAVID, AIR CANADA, REF PLQ3XR, VIC-VAN RTN, 12JUN2019</t>
  </si>
  <si>
    <t>NIKOLEJSIN,DAVID, AIR CANADA, REF RITPAZ, VIC-FSJ RTN, 08AUG2019</t>
  </si>
  <si>
    <t>NIKOLEJSIN,DAVID, PACIFIC COASTAL, RES KQT8QJ, PG-VIC, 05JUN2019</t>
  </si>
  <si>
    <t>NIKOLEJSIN,DAVID, AIR CANADA, REF QYYTEI, VIC-CRANBROOK RTN, 15-17JUL2019</t>
  </si>
  <si>
    <t>WOODN 2929 03JUL19</t>
  </si>
  <si>
    <t>NIKOLEJSIN,DAVID, AIR CANADA, VIC-TORONTO, 02-04JUN2019</t>
  </si>
  <si>
    <t>NIKOLEJSIN,DAVID, AIR CANADA, REF PWWNC5, VIC-TOKYO RTN, 24-27SEP2019</t>
  </si>
  <si>
    <t>ER22703634</t>
  </si>
  <si>
    <t>Travel to Calgary for business meetings</t>
  </si>
  <si>
    <t>Taxi from one meeting to another</t>
  </si>
  <si>
    <t>ER22703690</t>
  </si>
  <si>
    <t>travel to Vancouver for business meetings</t>
  </si>
  <si>
    <t>ER22703674</t>
  </si>
  <si>
    <t>Travel to Vancouver and Calgary for business meetings</t>
  </si>
  <si>
    <t>Maier, Parking at Victoria Intl airport</t>
  </si>
  <si>
    <t>ER22703563</t>
  </si>
  <si>
    <t>Travel to Prince George for Leadership Engagement session and Vancouver for business meetings</t>
  </si>
  <si>
    <t>ER22703698</t>
  </si>
  <si>
    <t>Per diem, breakfast only</t>
  </si>
  <si>
    <t>ER22706703</t>
  </si>
  <si>
    <t>Per diem, lunch only</t>
  </si>
  <si>
    <t>ER22709300</t>
  </si>
  <si>
    <t>Travel to Cranbrook for EMMC</t>
  </si>
  <si>
    <t>Parking downtown Vancouver</t>
  </si>
  <si>
    <t>Per diem, breakfast and lunch only</t>
  </si>
  <si>
    <t>Vancouver, BC</t>
  </si>
  <si>
    <t>Taxi from downtown Vancouver to YVR airport</t>
  </si>
  <si>
    <t>Taxi from airport to meeting</t>
  </si>
  <si>
    <t>Taxi from meeting to Calgary airport</t>
  </si>
  <si>
    <t>Per diem, breakfast and dinner</t>
  </si>
  <si>
    <t>Per diem, lunch and dinner only</t>
  </si>
  <si>
    <t>Cranbrook, BC</t>
  </si>
  <si>
    <t>Overnight at St. Eugene Resort</t>
  </si>
  <si>
    <t>Prince George, BC</t>
  </si>
  <si>
    <t>Overnight at Coast Inn of the North</t>
  </si>
  <si>
    <t>Overnight at Fairmont Waterfront Hotel</t>
  </si>
  <si>
    <t>Overnight at Pan Pacific Vancouver Hotel</t>
  </si>
  <si>
    <t>MCCANNM 4448 03AUG19</t>
  </si>
  <si>
    <t>NIKOLEJSIN,DAVID, AIR CANADA, REFUND, REF QYYTEI, VAN-VIC, 17JUL2019</t>
  </si>
  <si>
    <t>NIKOLEJSIN,DAVID, AIR CANADA, REF QCD7UZ, VIC-VAN RTN, 08AUG2019</t>
  </si>
  <si>
    <t>NIKOLEJSIN,DAVID, AIR CANADA, REF RVSBGI, VIC-VAN RTN, 08-09JUL2019</t>
  </si>
  <si>
    <t>NIKOLEJSIN,DAVID, AIR CANADA, REF QYYTEI, VAN-VIC, 17JUL2019</t>
  </si>
  <si>
    <t>NIKOLEJSIN,DAVID, AIR CANADA, REF RITPAZ, VIC-VAN, 29JUL2019</t>
  </si>
  <si>
    <t>NIKOLEJSIN,DAVID, HARBOUR AIR, INV 6642207, VIC-VAN, 05JUL2019</t>
  </si>
  <si>
    <t>NIKOLEJSIN,DAVID, HARBOUR AIR, INV 6641456, VAN-VIC, 05JUL2019</t>
  </si>
  <si>
    <t>NIKOLEJSIN,DAVID, HARBOUR AIR, VIC-VAN RTN, 18JUL2019</t>
  </si>
  <si>
    <t>NIKOLEJSIN,DAVID, PACIFIC COASTAL, RES GD3R8B, CRANBROOK-VIC, 17JUL2019</t>
  </si>
  <si>
    <t>NIKOLEJSIN,DAVID, AIR CANADA, REF PWWNC5, VIC-TOKYO RTN, 22-27SEP2019</t>
  </si>
  <si>
    <t>ER22717651</t>
  </si>
  <si>
    <t>Ferry from Swartz Bay to Tsawwassen</t>
  </si>
  <si>
    <t>Overnight at Fairmont Waterfront</t>
  </si>
  <si>
    <t>MCCANNM 4448 03OCT18</t>
  </si>
  <si>
    <t>ICC TO CHANGE STOB 1894 TO 5701, NIKOLEJSIN,DAVID, BC FERRIES, ALT TKT 1007111284915, VIC-VAN, 15AUG2019</t>
  </si>
  <si>
    <t>MCCANNM 4448 03SEP19</t>
  </si>
  <si>
    <t>NIKOLEJSIN,DAVID, HARBOUR AIR, INV 6665320, VAN-VIC, 01AUG2019</t>
  </si>
  <si>
    <t>NIKOLEJSIN,DAVID, HARBOUR AIR, INV 6665319, VIC-VAN, 01AUG2019</t>
  </si>
  <si>
    <t>NIKOLEJSIN,DAVID, AIR CANADA, REF QYYTEI, VIC-TORONTO, 09SEP2019</t>
  </si>
  <si>
    <t>NIKOLEJSIN,DAVID, AIR CANADA, REF SPXVZZ, TORONTO-OTTAWA, 10SEP2019</t>
  </si>
  <si>
    <t>NIKOLEJSIN,DAVID, WESTJET, RES DCKQYS, OTTAWA-VIC, 10SEP2019</t>
  </si>
  <si>
    <t>ER22731697</t>
  </si>
  <si>
    <t>Parking downtown for meeting</t>
  </si>
  <si>
    <t>Ferry from Tsawwassen to Swartz Bay</t>
  </si>
  <si>
    <t>Ferry from Swartz bay to Tsawwassen</t>
  </si>
  <si>
    <t>MCCANNM 4448 03OCT19</t>
  </si>
  <si>
    <t>NIKOLEJSIN,DAVID, AIR CANADA, REFUND, TKT 0142113837911, VIC-VAN RTN, 17SEP2019</t>
  </si>
  <si>
    <t>NIKOLEJSIN,DAVID, AIR CANADA, REF RITPAZ, VIC-VAN RTN, 17SEP2019</t>
  </si>
  <si>
    <t>NIKOLEJSIN,DAVID, HELIJET, INV 458348, VIC-VAN, 01OCT2019</t>
  </si>
  <si>
    <t>NIKOLEJSIN,DAVID, HELIJET, INV 458349, VAN-VIC, 01OCT2019</t>
  </si>
  <si>
    <t>NIKOLEJSIN,DAVID, AIR CANADA, REF QYYTEI, VIC-CALGARY RTN, 09-10OCT2019</t>
  </si>
  <si>
    <t>MCCANNM 4448 03MAR19</t>
  </si>
  <si>
    <t>ICC TO CHANGE STOB 1890 TO 5714, NIKOLEJSIN,DAVID, AIR CANADA, REF PHX2IV, VIC-BEJING-SHANGHAI-VIC, 27MAR-05APR2019</t>
  </si>
  <si>
    <t>ER22742221</t>
  </si>
  <si>
    <t>ER22740954</t>
  </si>
  <si>
    <t>Travel to Japan for business meetings and conference</t>
  </si>
  <si>
    <t>Taxi from meeting to hotel: 2,480 JPY = $30.50 CDN</t>
  </si>
  <si>
    <t>Taxi from home to Victoria Intl airport</t>
  </si>
  <si>
    <t>Japan Rail from Tokyo airport to hotel: 4000 JPY = $49.20 CDN</t>
  </si>
  <si>
    <t>Fed gov rate for breakfast and lunch per diem and incidentals: 15,144.90 JPY = $186.28 CDN</t>
  </si>
  <si>
    <t>Fed gov rate for lunch and dinner per diem and incidentals: 20,630.90 JPY = $253.76 CDN</t>
  </si>
  <si>
    <t>Repeat day due to crossing intl date line. Fed gov rate for full day per diem and incidentals: 24,777.90 JPY = $304.77 CDN</t>
  </si>
  <si>
    <t>Overnight at Hotel Metropolitan Tokyo Marunouchi: 32,205 JPY = $396.12 CDN</t>
  </si>
  <si>
    <t>Overnight at Sheraton Vancouver Wall Centre</t>
  </si>
  <si>
    <t>NIKOLEJSIND 09OCT19 487.71</t>
  </si>
  <si>
    <t>NIKOLEJSIN,DAVID, EMPLOYEE REIMBURSEMENT, PRE-PAID HOTEL ROOM AT HYATT REGENCY TORONTO FOR PDAC 2020, 01OCT2019</t>
  </si>
  <si>
    <t>NIKOLEJSIN,DAVID, TIER ONE TRAVEL, POL EN56884442, ANNUAL EMERGENCY MEDICAL TRAVEL INSURANCE, 01OCT2019-30OCT2020</t>
  </si>
  <si>
    <t>2019 November</t>
  </si>
  <si>
    <t>ICC TO CHANGE STOB 1894 TO 5701, NIKOLEJSIN,DAVID, BC FERRIES, REF 1007086743240, TSAWWASSEN-SWARTZ BAY, 25OCT2019</t>
  </si>
  <si>
    <t>MCCANNM 4448 03NOV19</t>
  </si>
  <si>
    <t>NIKOLEJSIN,DAVID, PACIFIC COASTAL, PARTIAL REFUND, RES 8BKFZ3, VAN-VIC, 25OCT2019</t>
  </si>
  <si>
    <t>NIKOLEJSIN,DAVID, AIR CANADA, REF SPXVZZ, VIC-VAN, 25OCT2019</t>
  </si>
  <si>
    <t>NIKOLEJSIN,DAVID, PACIFIC COASTAL, RES 8BKFZ3, VAN-VIC, 25OCT2019</t>
  </si>
  <si>
    <t>NIKOLEJSIN,DAVID, AIR CANADA, REF NUNEKE, VIC-VAN RTN, 04-06NOV2019</t>
  </si>
  <si>
    <t>NIKOLEJSIN,DAVID, AIR CANADA, PARTIAL REFUND, TKT 0142117209436, TORONTO-OTTAWA, 10SEP2019</t>
  </si>
  <si>
    <t>NIKOLEJSIN,DAVID, AIR CANADA, REF QYYTEI, VIC-CALGARY RTN, 22-23OCT2019</t>
  </si>
  <si>
    <t>NIKOLEJSIN,DAVID, AIR CANADA, REF SJA5BI, VIC-TOKYO RTN, 16-19NOV2019</t>
  </si>
  <si>
    <t>ER22754995</t>
  </si>
  <si>
    <t>Travel to Vancouver for FNLG and business meetings</t>
  </si>
  <si>
    <t>ER22752197</t>
  </si>
  <si>
    <t>Travel to vancouver for business meetings</t>
  </si>
  <si>
    <t>ER22752179</t>
  </si>
  <si>
    <t>Taxi from Calgary airport to downtown for meetings</t>
  </si>
  <si>
    <t>ER22763724</t>
  </si>
  <si>
    <t>Travel to Japan for GZero Summit and business meetings</t>
  </si>
  <si>
    <t>Fed gov rate for incidentals: 4588 JPY x 0.012 = 55.06 CDN</t>
  </si>
  <si>
    <t>Fed gov rate for lunch per diem: 9,283.50 JPY x 0.012 = $111.40 CDN</t>
  </si>
  <si>
    <t>Japan Rail from Tokyo airport to hotel and back to airport (roundtrip ticket): 12,210 JPY x 0.012 = $146.52 CDN</t>
  </si>
  <si>
    <t>Fed gov rate for breakfast and dinner per diem: 15,118.50 JPY x 0.012 = $181.42 CDN</t>
  </si>
  <si>
    <t>Repeat day due to crossing intl date line. Fed gov rate for breakfast and dinner per diem: 15,118.50 JPY x 0.012 = $181.42 CDN</t>
  </si>
  <si>
    <t>Fed gov rate for lunch and dinner per diem: 16,693.50 JPY x 0.012 = $200.32 CDN</t>
  </si>
  <si>
    <t>Overnight at Fairmont Palliser Calgary</t>
  </si>
  <si>
    <t>Overnight at Marunouchi Hotel: 34,625 JPY x 0.012 = $415.50 CDN</t>
  </si>
  <si>
    <t>Overnight at Marunouchi Hotel: 35,774 JPY x 0.012 = $429.29 CDN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</si>
</sst>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m/yyyy"/>
    <numFmt numFmtId="165" formatCode="#,##0.00_ ;[Red]\-#,##0.00\ 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b/>
      <sz val="11"/>
      <color theme="0" tint="-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  <border>
      <left/>
      <right/>
      <top/>
      <bottom style="double">
        <color indexed="64"/>
      </bottom>
      <diagonal/>
    </border>
  </borders>
  <cellStyleXfs count="101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</cellStyleXfs>
  <cellXfs count="55">
    <xf numFmtId="0" fontId="0" fillId="0" borderId="0" xfId="0"/>
    <xf numFmtId="0" fontId="19" fillId="0" borderId="12" xfId="76" applyFont="1" applyBorder="1" applyProtection="1"/>
    <xf numFmtId="0" fontId="19" fillId="0" borderId="13" xfId="76" applyFont="1" applyBorder="1" applyProtection="1"/>
    <xf numFmtId="0" fontId="19" fillId="0" borderId="14" xfId="76" applyFont="1" applyBorder="1" applyProtection="1"/>
    <xf numFmtId="0" fontId="20" fillId="0" borderId="0" xfId="76" applyFont="1" applyProtection="1"/>
    <xf numFmtId="0" fontId="20" fillId="0" borderId="15" xfId="76" applyFont="1" applyBorder="1" applyProtection="1"/>
    <xf numFmtId="0" fontId="21" fillId="0" borderId="0" xfId="76" applyFont="1" applyAlignment="1" applyProtection="1">
      <alignment vertical="center"/>
    </xf>
    <xf numFmtId="0" fontId="20" fillId="0" borderId="16" xfId="76" applyFont="1" applyBorder="1" applyProtection="1"/>
    <xf numFmtId="0" fontId="20" fillId="0" borderId="0" xfId="76" applyFont="1" applyBorder="1" applyProtection="1"/>
    <xf numFmtId="0" fontId="22" fillId="0" borderId="0" xfId="76" applyFont="1" applyProtection="1"/>
    <xf numFmtId="164" fontId="23" fillId="33" borderId="0" xfId="76" applyNumberFormat="1" applyFont="1" applyFill="1" applyBorder="1" applyProtection="1">
      <protection locked="0"/>
    </xf>
    <xf numFmtId="0" fontId="22" fillId="0" borderId="0" xfId="76" applyFont="1" applyFill="1" applyProtection="1"/>
    <xf numFmtId="0" fontId="20" fillId="0" borderId="0" xfId="76" applyFont="1" applyFill="1" applyProtection="1"/>
    <xf numFmtId="0" fontId="24" fillId="0" borderId="0" xfId="76" applyFont="1" applyFill="1" applyBorder="1" applyAlignment="1" applyProtection="1">
      <alignment horizontal="left"/>
    </xf>
    <xf numFmtId="164" fontId="23" fillId="0" borderId="0" xfId="76" applyNumberFormat="1" applyFont="1" applyFill="1" applyBorder="1" applyProtection="1"/>
    <xf numFmtId="0" fontId="23" fillId="0" borderId="0" xfId="76" applyFont="1" applyAlignment="1" applyProtection="1">
      <alignment vertical="top"/>
    </xf>
    <xf numFmtId="0" fontId="23" fillId="0" borderId="0" xfId="76" applyFont="1" applyProtection="1"/>
    <xf numFmtId="44" fontId="23" fillId="33" borderId="0" xfId="57" applyFont="1" applyFill="1" applyBorder="1" applyProtection="1">
      <protection locked="0"/>
    </xf>
    <xf numFmtId="44" fontId="20" fillId="0" borderId="0" xfId="57" applyFont="1" applyFill="1" applyBorder="1" applyProtection="1"/>
    <xf numFmtId="44" fontId="20" fillId="0" borderId="0" xfId="57" applyFont="1" applyBorder="1" applyProtection="1"/>
    <xf numFmtId="0" fontId="20" fillId="0" borderId="17" xfId="76" applyFont="1" applyBorder="1" applyProtection="1"/>
    <xf numFmtId="0" fontId="20" fillId="0" borderId="18" xfId="76" applyFont="1" applyBorder="1" applyProtection="1"/>
    <xf numFmtId="0" fontId="20" fillId="0" borderId="19" xfId="76" applyFont="1" applyBorder="1" applyProtection="1"/>
    <xf numFmtId="0" fontId="0" fillId="0" borderId="0" xfId="0" applyFill="1"/>
    <xf numFmtId="0" fontId="17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left" wrapText="1"/>
    </xf>
    <xf numFmtId="165" fontId="17" fillId="0" borderId="2" xfId="52" applyNumberFormat="1" applyFont="1" applyFill="1" applyBorder="1" applyAlignment="1">
      <alignment horizontal="center" wrapText="1"/>
    </xf>
    <xf numFmtId="165" fontId="17" fillId="0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165" fontId="0" fillId="0" borderId="0" xfId="0" applyNumberFormat="1" applyFill="1"/>
    <xf numFmtId="0" fontId="17" fillId="0" borderId="0" xfId="0" applyFont="1" applyFill="1" applyAlignment="1">
      <alignment horizontal="right"/>
    </xf>
    <xf numFmtId="16" fontId="0" fillId="0" borderId="0" xfId="0" applyNumberFormat="1"/>
    <xf numFmtId="0" fontId="0" fillId="0" borderId="1" xfId="0" applyBorder="1"/>
    <xf numFmtId="0" fontId="17" fillId="34" borderId="20" xfId="0" applyFont="1" applyFill="1" applyBorder="1"/>
    <xf numFmtId="165" fontId="17" fillId="34" borderId="20" xfId="0" applyNumberFormat="1" applyFont="1" applyFill="1" applyBorder="1"/>
    <xf numFmtId="0" fontId="17" fillId="34" borderId="0" xfId="0" applyFont="1" applyFill="1"/>
    <xf numFmtId="165" fontId="17" fillId="34" borderId="0" xfId="0" applyNumberFormat="1" applyFont="1" applyFill="1"/>
    <xf numFmtId="0" fontId="25" fillId="0" borderId="0" xfId="0" applyFont="1" applyFill="1" applyAlignment="1">
      <alignment horizontal="right"/>
    </xf>
    <xf numFmtId="0" fontId="26" fillId="0" borderId="0" xfId="0" applyFont="1" applyFill="1" applyAlignment="1">
      <alignment wrapText="1"/>
    </xf>
    <xf numFmtId="165" fontId="17" fillId="35" borderId="0" xfId="0" applyNumberFormat="1" applyFont="1" applyFill="1"/>
    <xf numFmtId="15" fontId="0" fillId="0" borderId="0" xfId="0" applyNumberFormat="1"/>
    <xf numFmtId="16" fontId="0" fillId="0" borderId="0" xfId="0" applyNumberFormat="1" applyFill="1"/>
    <xf numFmtId="15" fontId="0" fillId="0" borderId="0" xfId="0" applyNumberFormat="1" applyFill="1"/>
    <xf numFmtId="165" fontId="0" fillId="0" borderId="0" xfId="0" applyNumberFormat="1"/>
    <xf numFmtId="165" fontId="0" fillId="0" borderId="1" xfId="0" applyNumberFormat="1" applyBorder="1"/>
    <xf numFmtId="165" fontId="0" fillId="0" borderId="1" xfId="0" applyNumberFormat="1" applyFill="1" applyBorder="1"/>
    <xf numFmtId="0" fontId="0" fillId="0" borderId="0" xfId="0"/>
    <xf numFmtId="16" fontId="0" fillId="0" borderId="0" xfId="0" applyNumberFormat="1"/>
    <xf numFmtId="15" fontId="0" fillId="0" borderId="0" xfId="0" applyNumberFormat="1"/>
    <xf numFmtId="0" fontId="0" fillId="0" borderId="0" xfId="0"/>
    <xf numFmtId="16" fontId="0" fillId="0" borderId="0" xfId="0" applyNumberFormat="1"/>
    <xf numFmtId="15" fontId="0" fillId="0" borderId="0" xfId="0" applyNumberFormat="1"/>
    <xf numFmtId="0" fontId="0" fillId="0" borderId="1" xfId="0" applyFill="1" applyBorder="1"/>
    <xf numFmtId="0" fontId="24" fillId="33" borderId="0" xfId="76" applyFont="1" applyFill="1" applyBorder="1" applyAlignment="1" applyProtection="1">
      <alignment horizontal="left"/>
      <protection locked="0"/>
    </xf>
  </cellXfs>
  <cellStyles count="101">
    <cellStyle name="20% - Accent1" xfId="1" builtinId="30" customBuiltin="1"/>
    <cellStyle name="20% - Accent1 2" xfId="2" xr:uid="{00000000-0005-0000-0000-000001000000}"/>
    <cellStyle name="20% - Accent1 3" xfId="3" xr:uid="{00000000-0005-0000-0000-000002000000}"/>
    <cellStyle name="20% - Accent2" xfId="4" builtinId="34" customBuiltin="1"/>
    <cellStyle name="20% - Accent2 2" xfId="5" xr:uid="{00000000-0005-0000-0000-000004000000}"/>
    <cellStyle name="20% - Accent2 3" xfId="6" xr:uid="{00000000-0005-0000-0000-000005000000}"/>
    <cellStyle name="20% - Accent3" xfId="7" builtinId="38" customBuiltin="1"/>
    <cellStyle name="20% - Accent3 2" xfId="8" xr:uid="{00000000-0005-0000-0000-000007000000}"/>
    <cellStyle name="20% - Accent3 3" xfId="9" xr:uid="{00000000-0005-0000-0000-000008000000}"/>
    <cellStyle name="20% - Accent4" xfId="10" builtinId="42" customBuiltin="1"/>
    <cellStyle name="20% - Accent4 2" xfId="11" xr:uid="{00000000-0005-0000-0000-00000A000000}"/>
    <cellStyle name="20% - Accent4 3" xfId="12" xr:uid="{00000000-0005-0000-0000-00000B000000}"/>
    <cellStyle name="20% - Accent5" xfId="13" builtinId="46" customBuiltin="1"/>
    <cellStyle name="20% - Accent5 2" xfId="14" xr:uid="{00000000-0005-0000-0000-00000D000000}"/>
    <cellStyle name="20% - Accent5 3" xfId="15" xr:uid="{00000000-0005-0000-0000-00000E000000}"/>
    <cellStyle name="20% - Accent6" xfId="16" builtinId="50" customBuiltin="1"/>
    <cellStyle name="20% - Accent6 2" xfId="17" xr:uid="{00000000-0005-0000-0000-000010000000}"/>
    <cellStyle name="20% - Accent6 3" xfId="18" xr:uid="{00000000-0005-0000-0000-000011000000}"/>
    <cellStyle name="40% - Accent1" xfId="19" builtinId="31" customBuiltin="1"/>
    <cellStyle name="40% - Accent1 2" xfId="20" xr:uid="{00000000-0005-0000-0000-000013000000}"/>
    <cellStyle name="40% - Accent1 3" xfId="21" xr:uid="{00000000-0005-0000-0000-000014000000}"/>
    <cellStyle name="40% - Accent2" xfId="22" builtinId="35" customBuiltin="1"/>
    <cellStyle name="40% - Accent2 2" xfId="23" xr:uid="{00000000-0005-0000-0000-000016000000}"/>
    <cellStyle name="40% - Accent2 3" xfId="24" xr:uid="{00000000-0005-0000-0000-000017000000}"/>
    <cellStyle name="40% - Accent3" xfId="25" builtinId="39" customBuiltin="1"/>
    <cellStyle name="40% - Accent3 2" xfId="26" xr:uid="{00000000-0005-0000-0000-000019000000}"/>
    <cellStyle name="40% - Accent3 3" xfId="27" xr:uid="{00000000-0005-0000-0000-00001A000000}"/>
    <cellStyle name="40% - Accent4" xfId="28" builtinId="43" customBuiltin="1"/>
    <cellStyle name="40% - Accent4 2" xfId="29" xr:uid="{00000000-0005-0000-0000-00001C000000}"/>
    <cellStyle name="40% - Accent4 3" xfId="30" xr:uid="{00000000-0005-0000-0000-00001D000000}"/>
    <cellStyle name="40% - Accent5" xfId="31" builtinId="47" customBuiltin="1"/>
    <cellStyle name="40% - Accent5 2" xfId="32" xr:uid="{00000000-0005-0000-0000-00001F000000}"/>
    <cellStyle name="40% - Accent5 3" xfId="33" xr:uid="{00000000-0005-0000-0000-000020000000}"/>
    <cellStyle name="40% - Accent6" xfId="34" builtinId="51" customBuiltin="1"/>
    <cellStyle name="40% - Accent6 2" xfId="35" xr:uid="{00000000-0005-0000-0000-000022000000}"/>
    <cellStyle name="40% - Accent6 3" xfId="36" xr:uid="{00000000-0005-0000-0000-000023000000}"/>
    <cellStyle name="60% - Accent1" xfId="37" builtinId="32" customBuiltin="1"/>
    <cellStyle name="60% - Accent1 2" xfId="95" xr:uid="{031F5CC4-F9C3-4099-8127-5D3F0005B761}"/>
    <cellStyle name="60% - Accent2" xfId="38" builtinId="36" customBuiltin="1"/>
    <cellStyle name="60% - Accent2 2" xfId="96" xr:uid="{4C0B9254-59FE-4B15-B8C1-A25BBB59FA09}"/>
    <cellStyle name="60% - Accent3" xfId="39" builtinId="40" customBuiltin="1"/>
    <cellStyle name="60% - Accent3 2" xfId="97" xr:uid="{DEDF547B-0DEA-4D36-AA7E-19B9AC734137}"/>
    <cellStyle name="60% - Accent4" xfId="40" builtinId="44" customBuiltin="1"/>
    <cellStyle name="60% - Accent4 2" xfId="98" xr:uid="{7073B20B-E11E-4129-B79E-F006CCC2FAEE}"/>
    <cellStyle name="60% - Accent5" xfId="41" builtinId="48" customBuiltin="1"/>
    <cellStyle name="60% - Accent5 2" xfId="99" xr:uid="{DBB5B0E1-09FB-4B10-AF40-48CA40DC4D99}"/>
    <cellStyle name="60% - Accent6" xfId="42" builtinId="52" customBuiltin="1"/>
    <cellStyle name="60% - Accent6 2" xfId="100" xr:uid="{88FEBA0D-2C98-4574-80D6-76595F658BE2}"/>
    <cellStyle name="Accent1" xfId="43" builtinId="29" customBuiltin="1"/>
    <cellStyle name="Accent2" xfId="44" builtinId="33" customBuiltin="1"/>
    <cellStyle name="Accent3" xfId="45" builtinId="37" customBuiltin="1"/>
    <cellStyle name="Accent4" xfId="46" builtinId="41" customBuiltin="1"/>
    <cellStyle name="Accent5" xfId="47" builtinId="45" customBuiltin="1"/>
    <cellStyle name="Accent6" xfId="48" builtinId="49" customBuiltin="1"/>
    <cellStyle name="Bad" xfId="49" builtinId="27" customBuiltin="1"/>
    <cellStyle name="Calculation" xfId="50" builtinId="22" customBuiltin="1"/>
    <cellStyle name="Check Cell" xfId="51" builtinId="23" customBuiltin="1"/>
    <cellStyle name="Comma" xfId="52" builtinId="3"/>
    <cellStyle name="Comma 3" xfId="53" xr:uid="{00000000-0005-0000-0000-000034000000}"/>
    <cellStyle name="Currency 2" xfId="54" xr:uid="{00000000-0005-0000-0000-000035000000}"/>
    <cellStyle name="Currency 2 2" xfId="55" xr:uid="{00000000-0005-0000-0000-000036000000}"/>
    <cellStyle name="Currency 3" xfId="56" xr:uid="{00000000-0005-0000-0000-000037000000}"/>
    <cellStyle name="Currency 3 2" xfId="57" xr:uid="{00000000-0005-0000-0000-000038000000}"/>
    <cellStyle name="Currency 4" xfId="58" xr:uid="{00000000-0005-0000-0000-000039000000}"/>
    <cellStyle name="Currency 5" xfId="59" xr:uid="{00000000-0005-0000-0000-00003A000000}"/>
    <cellStyle name="Currency 5 2" xfId="60" xr:uid="{00000000-0005-0000-0000-00003B000000}"/>
    <cellStyle name="Currency 5 3" xfId="61" xr:uid="{00000000-0005-0000-0000-00003C000000}"/>
    <cellStyle name="Currency 6" xfId="62" xr:uid="{00000000-0005-0000-0000-00003D000000}"/>
    <cellStyle name="Explanatory Text" xfId="63" builtinId="53" customBuiltin="1"/>
    <cellStyle name="Good" xfId="64" builtinId="26" customBuiltin="1"/>
    <cellStyle name="Heading 1" xfId="65" builtinId="16" customBuiltin="1"/>
    <cellStyle name="Heading 2" xfId="66" builtinId="17" customBuiltin="1"/>
    <cellStyle name="Heading 3" xfId="67" builtinId="18" customBuiltin="1"/>
    <cellStyle name="Heading 4" xfId="68" builtinId="19" customBuiltin="1"/>
    <cellStyle name="Input" xfId="69" builtinId="20" customBuiltin="1"/>
    <cellStyle name="Linked Cell" xfId="70" builtinId="24" customBuiltin="1"/>
    <cellStyle name="Neutral" xfId="71" builtinId="28" customBuiltin="1"/>
    <cellStyle name="Neutral 2" xfId="94" xr:uid="{C281B086-04B2-41EA-8F77-357DBD7E631B}"/>
    <cellStyle name="Normal" xfId="0" builtinId="0"/>
    <cellStyle name="Normal 2" xfId="72" xr:uid="{00000000-0005-0000-0000-000048000000}"/>
    <cellStyle name="Normal 2 2" xfId="73" xr:uid="{00000000-0005-0000-0000-000049000000}"/>
    <cellStyle name="Normal 2 3" xfId="74" xr:uid="{00000000-0005-0000-0000-00004A000000}"/>
    <cellStyle name="Normal 3" xfId="75" xr:uid="{00000000-0005-0000-0000-00004B000000}"/>
    <cellStyle name="Normal 3 2" xfId="76" xr:uid="{00000000-0005-0000-0000-00004C000000}"/>
    <cellStyle name="Normal 4" xfId="77" xr:uid="{00000000-0005-0000-0000-00004D000000}"/>
    <cellStyle name="Normal 5" xfId="78" xr:uid="{00000000-0005-0000-0000-00004E000000}"/>
    <cellStyle name="Normal 5 2" xfId="79" xr:uid="{00000000-0005-0000-0000-00004F000000}"/>
    <cellStyle name="Normal 5 3" xfId="80" xr:uid="{00000000-0005-0000-0000-000050000000}"/>
    <cellStyle name="Normal 6" xfId="81" xr:uid="{00000000-0005-0000-0000-000051000000}"/>
    <cellStyle name="Normal 7" xfId="82" xr:uid="{00000000-0005-0000-0000-000052000000}"/>
    <cellStyle name="Normal 8" xfId="83" xr:uid="{00000000-0005-0000-0000-000053000000}"/>
    <cellStyle name="Normal 9" xfId="84" xr:uid="{00000000-0005-0000-0000-000054000000}"/>
    <cellStyle name="Note" xfId="85" builtinId="10" customBuiltin="1"/>
    <cellStyle name="Note 2" xfId="86" xr:uid="{00000000-0005-0000-0000-000056000000}"/>
    <cellStyle name="Note 3" xfId="87" xr:uid="{00000000-0005-0000-0000-000057000000}"/>
    <cellStyle name="Note 4" xfId="88" xr:uid="{00000000-0005-0000-0000-000058000000}"/>
    <cellStyle name="Output" xfId="89" builtinId="21" customBuiltin="1"/>
    <cellStyle name="Title" xfId="90" builtinId="15" customBuiltin="1"/>
    <cellStyle name="Title 2" xfId="93" xr:uid="{2060838D-1298-45CD-918F-C9B87C70B699}"/>
    <cellStyle name="Total" xfId="91" builtinId="25" customBuiltin="1"/>
    <cellStyle name="Warning Text" xfId="9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266700</xdr:colOff>
      <xdr:row>2</xdr:row>
      <xdr:rowOff>85724</xdr:rowOff>
    </xdr:from>
    <xdr:to>
      <xdr:col>15</xdr:col>
      <xdr:colOff>457200</xdr:colOff>
      <xdr:row>2</xdr:row>
      <xdr:rowOff>133349</xdr:rowOff>
    </xdr:to>
    <xdr:sp macro="" textlink="">
      <xdr:nvSpPr>
        <xdr:cNvPr id="2" name="Notched Right Arrow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487525" y="485774"/>
          <a:ext cx="1409700" cy="4762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en%20Info%20Ministers%20and%20DMs%20Travel%20FY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 - DM Travel"/>
      <sheetName val="Macro1"/>
      <sheetName val="Coleman JAN-12"/>
    </sheetNames>
    <sheetDataSet>
      <sheetData sheetId="0" refreshError="1"/>
      <sheetData sheetId="1">
        <row r="208">
          <cell r="A208" t="str">
            <v>Recover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tabSelected="1" workbookViewId="0">
      <selection activeCell="H18" sqref="F17:H18"/>
    </sheetView>
  </sheetViews>
  <sheetFormatPr defaultColWidth="10" defaultRowHeight="13.8" x14ac:dyDescent="0.25"/>
  <cols>
    <col min="1" max="1" width="4.5546875" style="4" customWidth="1"/>
    <col min="2" max="2" width="6.33203125" style="4" customWidth="1"/>
    <col min="3" max="3" width="7.88671875" style="4" customWidth="1"/>
    <col min="4" max="4" width="26.6640625" style="4" customWidth="1"/>
    <col min="5" max="5" width="15" style="4" customWidth="1"/>
    <col min="6" max="6" width="8.88671875" style="4" customWidth="1"/>
    <col min="7" max="7" width="2.109375" style="4" customWidth="1"/>
    <col min="8" max="8" width="10.5546875" style="4" customWidth="1"/>
    <col min="9" max="9" width="16.6640625" style="4" customWidth="1"/>
    <col min="10" max="10" width="6.88671875" style="4" customWidth="1"/>
    <col min="11" max="16384" width="10" style="4"/>
  </cols>
  <sheetData>
    <row r="1" spans="1:10" ht="31.2" customHeight="1" thickTop="1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24" customHeight="1" x14ac:dyDescent="0.25">
      <c r="A2" s="5"/>
      <c r="B2" s="6" t="s">
        <v>23</v>
      </c>
      <c r="J2" s="7"/>
    </row>
    <row r="3" spans="1:10" x14ac:dyDescent="0.25">
      <c r="A3" s="5"/>
      <c r="D3" s="8"/>
      <c r="E3" s="8"/>
      <c r="F3" s="8"/>
      <c r="J3" s="7"/>
    </row>
    <row r="4" spans="1:10" ht="27" customHeight="1" x14ac:dyDescent="0.4">
      <c r="A4" s="5"/>
      <c r="B4" s="9" t="s">
        <v>24</v>
      </c>
      <c r="D4" s="54" t="s">
        <v>34</v>
      </c>
      <c r="E4" s="54"/>
      <c r="F4" s="54"/>
      <c r="H4" s="9" t="s">
        <v>25</v>
      </c>
      <c r="I4" s="10" t="s">
        <v>224</v>
      </c>
      <c r="J4" s="7"/>
    </row>
    <row r="5" spans="1:10" ht="7.2" customHeight="1" x14ac:dyDescent="0.4">
      <c r="A5" s="5"/>
      <c r="B5" s="11"/>
      <c r="C5" s="12"/>
      <c r="D5" s="13"/>
      <c r="E5" s="13"/>
      <c r="F5" s="13"/>
      <c r="H5" s="9"/>
      <c r="I5" s="14"/>
      <c r="J5" s="7"/>
    </row>
    <row r="6" spans="1:10" ht="25.2" customHeight="1" x14ac:dyDescent="0.4">
      <c r="A6" s="5"/>
      <c r="B6" s="9" t="s">
        <v>26</v>
      </c>
      <c r="D6" s="54" t="s">
        <v>46</v>
      </c>
      <c r="E6" s="54"/>
      <c r="F6" s="54"/>
      <c r="J6" s="7"/>
    </row>
    <row r="7" spans="1:10" ht="19.95" customHeight="1" x14ac:dyDescent="0.25">
      <c r="A7" s="5"/>
      <c r="J7" s="7"/>
    </row>
    <row r="8" spans="1:10" ht="19.95" customHeight="1" x14ac:dyDescent="0.25">
      <c r="A8" s="5"/>
      <c r="B8" s="15" t="s">
        <v>27</v>
      </c>
      <c r="J8" s="7"/>
    </row>
    <row r="9" spans="1:10" ht="18" x14ac:dyDescent="0.35">
      <c r="A9" s="5"/>
      <c r="C9" s="16" t="s">
        <v>28</v>
      </c>
      <c r="E9" s="17">
        <f>'FY 2020_NIKOLEJSIN_DAVE_tr'!T282</f>
        <v>665.25</v>
      </c>
      <c r="J9" s="7"/>
    </row>
    <row r="10" spans="1:10" ht="4.2" customHeight="1" x14ac:dyDescent="0.35">
      <c r="A10" s="5"/>
      <c r="C10" s="16"/>
      <c r="E10" s="18">
        <v>1</v>
      </c>
      <c r="J10" s="7"/>
    </row>
    <row r="11" spans="1:10" ht="18" x14ac:dyDescent="0.35">
      <c r="A11" s="5"/>
      <c r="C11" s="16" t="s">
        <v>29</v>
      </c>
      <c r="E11" s="17">
        <f>'FY 2020_NIKOLEJSIN_DAVE_tr'!W282</f>
        <v>1415.87</v>
      </c>
      <c r="J11" s="7"/>
    </row>
    <row r="12" spans="1:10" ht="18" x14ac:dyDescent="0.35">
      <c r="A12" s="5"/>
      <c r="C12" s="16"/>
      <c r="E12" s="19"/>
      <c r="J12" s="7"/>
    </row>
    <row r="13" spans="1:10" ht="18" x14ac:dyDescent="0.35">
      <c r="A13" s="5"/>
      <c r="C13" s="16" t="s">
        <v>30</v>
      </c>
      <c r="E13" s="17">
        <f>'FY 2020_NIKOLEJSIN_DAVE_tr'!U282</f>
        <v>7704.6500000000005</v>
      </c>
      <c r="J13" s="7"/>
    </row>
    <row r="14" spans="1:10" ht="3.6" customHeight="1" x14ac:dyDescent="0.35">
      <c r="A14" s="5"/>
      <c r="C14" s="16"/>
      <c r="E14" s="18"/>
      <c r="J14" s="7"/>
    </row>
    <row r="15" spans="1:10" ht="18" x14ac:dyDescent="0.35">
      <c r="A15" s="5"/>
      <c r="C15" s="16" t="s">
        <v>31</v>
      </c>
      <c r="E15" s="17">
        <f>'FY 2020_NIKOLEJSIN_DAVE_tr'!V282</f>
        <v>1366.93</v>
      </c>
      <c r="J15" s="7"/>
    </row>
    <row r="16" spans="1:10" ht="18" x14ac:dyDescent="0.35">
      <c r="A16" s="5"/>
      <c r="C16" s="16"/>
      <c r="E16" s="19"/>
      <c r="J16" s="7"/>
    </row>
    <row r="17" spans="1:10" ht="18" x14ac:dyDescent="0.35">
      <c r="A17" s="5"/>
      <c r="B17" s="16" t="s">
        <v>32</v>
      </c>
      <c r="C17" s="16"/>
      <c r="E17" s="17">
        <f>E9+E11+E13+E15</f>
        <v>11152.7</v>
      </c>
      <c r="J17" s="7"/>
    </row>
    <row r="18" spans="1:10" ht="18" x14ac:dyDescent="0.35">
      <c r="A18" s="5"/>
      <c r="B18" s="16"/>
      <c r="E18" s="18"/>
      <c r="J18" s="7"/>
    </row>
    <row r="19" spans="1:10" ht="18" x14ac:dyDescent="0.35">
      <c r="A19" s="5"/>
      <c r="B19" s="16" t="s">
        <v>33</v>
      </c>
      <c r="E19" s="17">
        <f>'FY 2020_NIKOLEJSIN_DAVE_tr'!S1</f>
        <v>49096.299999999988</v>
      </c>
      <c r="J19" s="7"/>
    </row>
    <row r="20" spans="1:10" ht="37.950000000000003" customHeight="1" thickBot="1" x14ac:dyDescent="0.3">
      <c r="A20" s="20"/>
      <c r="B20" s="21"/>
      <c r="C20" s="21"/>
      <c r="D20" s="21"/>
      <c r="E20" s="21"/>
      <c r="F20" s="21"/>
      <c r="G20" s="21"/>
      <c r="H20" s="21"/>
      <c r="I20" s="21"/>
      <c r="J20" s="22"/>
    </row>
    <row r="21" spans="1:10" ht="14.4" thickTop="1" x14ac:dyDescent="0.25">
      <c r="E21" s="8"/>
    </row>
  </sheetData>
  <sheetProtection password="8035" sheet="1" objects="1" scenarios="1"/>
  <mergeCells count="2">
    <mergeCell ref="D4:F4"/>
    <mergeCell ref="D6:F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83"/>
  <sheetViews>
    <sheetView topLeftCell="H1" workbookViewId="0">
      <pane ySplit="9" topLeftCell="A259" activePane="bottomLeft" state="frozen"/>
      <selection activeCell="N1" sqref="N1"/>
      <selection pane="bottomLeft" activeCell="T281" sqref="T243:W281"/>
    </sheetView>
  </sheetViews>
  <sheetFormatPr defaultColWidth="9.109375" defaultRowHeight="14.4" x14ac:dyDescent="0.3"/>
  <cols>
    <col min="1" max="2" width="9.109375" style="23"/>
    <col min="3" max="3" width="19.88671875" style="23" bestFit="1" customWidth="1"/>
    <col min="4" max="4" width="21.88671875" style="23" customWidth="1"/>
    <col min="5" max="6" width="9.109375" style="23"/>
    <col min="7" max="7" width="28.33203125" style="23" customWidth="1"/>
    <col min="8" max="8" width="4.5546875" style="23" customWidth="1"/>
    <col min="9" max="9" width="12" style="23" customWidth="1"/>
    <col min="10" max="10" width="3.44140625" style="23" customWidth="1"/>
    <col min="11" max="11" width="26.33203125" style="28" customWidth="1"/>
    <col min="12" max="12" width="6.88671875" style="23" customWidth="1"/>
    <col min="13" max="13" width="32.109375" style="28" customWidth="1"/>
    <col min="14" max="16" width="9.109375" style="29" customWidth="1"/>
    <col min="17" max="17" width="15" style="29" customWidth="1"/>
    <col min="18" max="18" width="10.109375" style="29" customWidth="1"/>
    <col min="19" max="19" width="16.5546875" style="30" customWidth="1"/>
    <col min="20" max="20" width="9.6640625" style="30" customWidth="1"/>
    <col min="21" max="21" width="10.44140625" style="30" customWidth="1"/>
    <col min="22" max="22" width="10.88671875" style="30" customWidth="1"/>
    <col min="23" max="23" width="12.33203125" style="30" customWidth="1"/>
    <col min="24" max="16384" width="9.109375" style="23"/>
  </cols>
  <sheetData>
    <row r="1" spans="1:23" ht="15" thickBot="1" x14ac:dyDescent="0.35">
      <c r="Q1"/>
      <c r="R1" s="34" t="s">
        <v>40</v>
      </c>
      <c r="S1" s="35">
        <f>SUMIF(R10:R398,$W$1,S10:S398)</f>
        <v>49096.299999999988</v>
      </c>
      <c r="W1" s="38" t="s">
        <v>39</v>
      </c>
    </row>
    <row r="2" spans="1:23" ht="15" thickTop="1" x14ac:dyDescent="0.3">
      <c r="Q2" s="51">
        <v>44155</v>
      </c>
      <c r="R2" s="36" t="s">
        <v>41</v>
      </c>
      <c r="S2" s="37">
        <f>SUMIF(E10:E400,Q2,T10:T400)</f>
        <v>665.25</v>
      </c>
    </row>
    <row r="3" spans="1:23" x14ac:dyDescent="0.3">
      <c r="M3" s="39" t="s">
        <v>45</v>
      </c>
      <c r="Q3" s="51">
        <v>44155</v>
      </c>
      <c r="R3" s="36" t="s">
        <v>42</v>
      </c>
      <c r="S3" s="37">
        <f>SUMIF(E10:E400,Q3,W10:W400)</f>
        <v>1415.87</v>
      </c>
    </row>
    <row r="4" spans="1:23" x14ac:dyDescent="0.3">
      <c r="Q4" s="51">
        <v>44155</v>
      </c>
      <c r="R4" s="36" t="s">
        <v>43</v>
      </c>
      <c r="S4" s="37">
        <f>SUMIF(E10:E400,Q4,U10:U400)</f>
        <v>7704.6500000000005</v>
      </c>
    </row>
    <row r="5" spans="1:23" x14ac:dyDescent="0.3">
      <c r="Q5" s="51">
        <v>44155</v>
      </c>
      <c r="R5" s="36" t="s">
        <v>44</v>
      </c>
      <c r="S5" s="37">
        <f>SUMIF(E10:E400,Q5,V10:V400)</f>
        <v>1366.93</v>
      </c>
    </row>
    <row r="6" spans="1:23" x14ac:dyDescent="0.3">
      <c r="S6" s="40">
        <f>SUM(S2:S5)</f>
        <v>11152.7</v>
      </c>
    </row>
    <row r="9" spans="1:23" ht="86.4" x14ac:dyDescent="0.3">
      <c r="A9" s="24" t="s">
        <v>0</v>
      </c>
      <c r="B9" s="24" t="s">
        <v>1</v>
      </c>
      <c r="C9" s="24" t="s">
        <v>2</v>
      </c>
      <c r="D9" s="24" t="s">
        <v>3</v>
      </c>
      <c r="E9" s="24" t="s">
        <v>4</v>
      </c>
      <c r="F9" s="24" t="s">
        <v>5</v>
      </c>
      <c r="G9" s="24" t="s">
        <v>6</v>
      </c>
      <c r="H9" s="24" t="s">
        <v>7</v>
      </c>
      <c r="I9" s="24" t="s">
        <v>8</v>
      </c>
      <c r="J9" s="24" t="s">
        <v>9</v>
      </c>
      <c r="K9" s="24" t="s">
        <v>10</v>
      </c>
      <c r="L9" s="24" t="s">
        <v>11</v>
      </c>
      <c r="M9" s="24" t="s">
        <v>12</v>
      </c>
      <c r="N9" s="25" t="s">
        <v>13</v>
      </c>
      <c r="O9" s="25" t="s">
        <v>14</v>
      </c>
      <c r="P9" s="25" t="s">
        <v>15</v>
      </c>
      <c r="Q9" s="25" t="s">
        <v>16</v>
      </c>
      <c r="R9" s="25" t="s">
        <v>17</v>
      </c>
      <c r="S9" s="26" t="s">
        <v>18</v>
      </c>
      <c r="T9" s="26" t="s">
        <v>19</v>
      </c>
      <c r="U9" s="27" t="s">
        <v>20</v>
      </c>
      <c r="V9" s="27" t="s">
        <v>21</v>
      </c>
      <c r="W9" s="27" t="s">
        <v>22</v>
      </c>
    </row>
    <row r="12" spans="1:23" customFormat="1" x14ac:dyDescent="0.3">
      <c r="A12" t="s">
        <v>35</v>
      </c>
      <c r="B12">
        <v>1021144</v>
      </c>
      <c r="C12" t="s">
        <v>36</v>
      </c>
      <c r="D12" t="s">
        <v>47</v>
      </c>
      <c r="E12" s="32">
        <v>43575</v>
      </c>
      <c r="F12" t="s">
        <v>37</v>
      </c>
      <c r="G12" t="s">
        <v>66</v>
      </c>
      <c r="H12" t="s">
        <v>38</v>
      </c>
      <c r="M12" t="s">
        <v>67</v>
      </c>
      <c r="N12">
        <v>57</v>
      </c>
      <c r="O12">
        <v>27014</v>
      </c>
      <c r="P12">
        <v>26710</v>
      </c>
      <c r="Q12">
        <v>5711</v>
      </c>
      <c r="R12">
        <v>2700000</v>
      </c>
      <c r="S12">
        <v>180</v>
      </c>
      <c r="T12">
        <v>180</v>
      </c>
    </row>
    <row r="13" spans="1:23" customFormat="1" x14ac:dyDescent="0.3">
      <c r="A13" t="s">
        <v>35</v>
      </c>
      <c r="B13">
        <v>1021144</v>
      </c>
      <c r="C13" t="s">
        <v>36</v>
      </c>
      <c r="D13" t="s">
        <v>47</v>
      </c>
      <c r="E13" s="32">
        <v>43575</v>
      </c>
      <c r="F13" t="s">
        <v>37</v>
      </c>
      <c r="G13" t="s">
        <v>66</v>
      </c>
      <c r="H13" t="s">
        <v>38</v>
      </c>
      <c r="M13" t="s">
        <v>68</v>
      </c>
      <c r="N13">
        <v>57</v>
      </c>
      <c r="O13">
        <v>27014</v>
      </c>
      <c r="P13">
        <v>26710</v>
      </c>
      <c r="Q13">
        <v>5711</v>
      </c>
      <c r="R13">
        <v>2700000</v>
      </c>
      <c r="S13">
        <v>219.05</v>
      </c>
      <c r="T13">
        <v>219.05</v>
      </c>
    </row>
    <row r="14" spans="1:23" customFormat="1" x14ac:dyDescent="0.3">
      <c r="A14" t="s">
        <v>35</v>
      </c>
      <c r="B14">
        <v>1021144</v>
      </c>
      <c r="C14" t="s">
        <v>36</v>
      </c>
      <c r="D14" t="s">
        <v>47</v>
      </c>
      <c r="E14" s="32">
        <v>43575</v>
      </c>
      <c r="F14" t="s">
        <v>37</v>
      </c>
      <c r="G14" t="s">
        <v>66</v>
      </c>
      <c r="H14" t="s">
        <v>38</v>
      </c>
      <c r="M14" t="s">
        <v>69</v>
      </c>
      <c r="N14">
        <v>57</v>
      </c>
      <c r="O14">
        <v>27014</v>
      </c>
      <c r="P14">
        <v>26710</v>
      </c>
      <c r="Q14">
        <v>5712</v>
      </c>
      <c r="R14">
        <v>2700000</v>
      </c>
      <c r="S14">
        <v>100</v>
      </c>
      <c r="T14">
        <v>100</v>
      </c>
    </row>
    <row r="15" spans="1:23" customFormat="1" x14ac:dyDescent="0.3">
      <c r="A15" t="s">
        <v>35</v>
      </c>
      <c r="B15">
        <v>1021144</v>
      </c>
      <c r="C15" t="s">
        <v>36</v>
      </c>
      <c r="D15" t="s">
        <v>47</v>
      </c>
      <c r="E15" s="32">
        <v>43575</v>
      </c>
      <c r="F15" t="s">
        <v>37</v>
      </c>
      <c r="G15" t="s">
        <v>66</v>
      </c>
      <c r="H15" t="s">
        <v>38</v>
      </c>
      <c r="M15" t="s">
        <v>69</v>
      </c>
      <c r="N15">
        <v>57</v>
      </c>
      <c r="O15">
        <v>27014</v>
      </c>
      <c r="P15">
        <v>26710</v>
      </c>
      <c r="Q15">
        <v>5712</v>
      </c>
      <c r="R15">
        <v>2700000</v>
      </c>
      <c r="S15">
        <v>232</v>
      </c>
      <c r="T15">
        <v>232</v>
      </c>
    </row>
    <row r="16" spans="1:23" customFormat="1" x14ac:dyDescent="0.3">
      <c r="A16" t="s">
        <v>35</v>
      </c>
      <c r="B16">
        <v>1021144</v>
      </c>
      <c r="C16" t="s">
        <v>36</v>
      </c>
      <c r="D16" t="s">
        <v>47</v>
      </c>
      <c r="E16" s="32">
        <v>43575</v>
      </c>
      <c r="F16" t="s">
        <v>48</v>
      </c>
      <c r="G16" t="s">
        <v>70</v>
      </c>
      <c r="H16" t="s">
        <v>38</v>
      </c>
      <c r="I16" s="41">
        <v>43558</v>
      </c>
      <c r="J16" t="s">
        <v>54</v>
      </c>
      <c r="K16" t="s">
        <v>50</v>
      </c>
      <c r="L16" t="s">
        <v>62</v>
      </c>
      <c r="M16" t="s">
        <v>71</v>
      </c>
      <c r="N16">
        <v>57</v>
      </c>
      <c r="O16">
        <v>27014</v>
      </c>
      <c r="P16">
        <v>26710</v>
      </c>
      <c r="Q16">
        <v>5718</v>
      </c>
      <c r="R16">
        <v>2700000</v>
      </c>
      <c r="S16">
        <v>6.92</v>
      </c>
      <c r="W16">
        <v>6.92</v>
      </c>
    </row>
    <row r="17" spans="1:23" customFormat="1" x14ac:dyDescent="0.3">
      <c r="A17" t="s">
        <v>35</v>
      </c>
      <c r="B17">
        <v>1021144</v>
      </c>
      <c r="C17" t="s">
        <v>36</v>
      </c>
      <c r="D17" t="s">
        <v>47</v>
      </c>
      <c r="E17" s="32">
        <v>43575</v>
      </c>
      <c r="F17" t="s">
        <v>48</v>
      </c>
      <c r="G17" t="s">
        <v>70</v>
      </c>
      <c r="H17" t="s">
        <v>38</v>
      </c>
      <c r="I17" s="41">
        <v>43556</v>
      </c>
      <c r="J17" t="s">
        <v>54</v>
      </c>
      <c r="K17" t="s">
        <v>50</v>
      </c>
      <c r="L17" t="s">
        <v>62</v>
      </c>
      <c r="M17" t="s">
        <v>71</v>
      </c>
      <c r="N17">
        <v>57</v>
      </c>
      <c r="O17">
        <v>27014</v>
      </c>
      <c r="P17">
        <v>26710</v>
      </c>
      <c r="Q17">
        <v>5718</v>
      </c>
      <c r="R17">
        <v>2700000</v>
      </c>
      <c r="S17">
        <v>7.02</v>
      </c>
      <c r="W17">
        <v>7.02</v>
      </c>
    </row>
    <row r="18" spans="1:23" x14ac:dyDescent="0.3">
      <c r="A18" s="23" t="s">
        <v>35</v>
      </c>
      <c r="B18" s="23">
        <v>1021144</v>
      </c>
      <c r="C18" s="23" t="s">
        <v>36</v>
      </c>
      <c r="D18" s="23" t="s">
        <v>47</v>
      </c>
      <c r="E18" s="42">
        <v>43575</v>
      </c>
      <c r="F18" s="23" t="s">
        <v>48</v>
      </c>
      <c r="G18" s="23" t="s">
        <v>70</v>
      </c>
      <c r="H18" s="23" t="s">
        <v>38</v>
      </c>
      <c r="I18" s="43">
        <v>43566</v>
      </c>
      <c r="J18" s="23" t="s">
        <v>54</v>
      </c>
      <c r="K18" s="23" t="s">
        <v>50</v>
      </c>
      <c r="L18" s="23" t="s">
        <v>62</v>
      </c>
      <c r="M18" s="23" t="s">
        <v>71</v>
      </c>
      <c r="N18" s="23">
        <v>57</v>
      </c>
      <c r="O18" s="23">
        <v>27014</v>
      </c>
      <c r="P18" s="23">
        <v>26710</v>
      </c>
      <c r="Q18" s="23">
        <v>5718</v>
      </c>
      <c r="R18" s="23">
        <v>2700000</v>
      </c>
      <c r="S18" s="23">
        <v>7.79</v>
      </c>
      <c r="T18" s="23"/>
      <c r="U18" s="23"/>
      <c r="V18" s="23"/>
      <c r="W18" s="23">
        <v>7.79</v>
      </c>
    </row>
    <row r="19" spans="1:23" x14ac:dyDescent="0.3">
      <c r="A19" s="23" t="s">
        <v>35</v>
      </c>
      <c r="B19" s="23">
        <v>1021144</v>
      </c>
      <c r="C19" s="23" t="s">
        <v>36</v>
      </c>
      <c r="D19" s="23" t="s">
        <v>47</v>
      </c>
      <c r="E19" s="42">
        <v>43575</v>
      </c>
      <c r="F19" s="23" t="s">
        <v>48</v>
      </c>
      <c r="G19" s="23" t="s">
        <v>70</v>
      </c>
      <c r="H19" s="23" t="s">
        <v>38</v>
      </c>
      <c r="I19" s="43">
        <v>43559</v>
      </c>
      <c r="J19" s="23" t="s">
        <v>49</v>
      </c>
      <c r="K19" s="23" t="s">
        <v>50</v>
      </c>
      <c r="M19" s="23" t="s">
        <v>72</v>
      </c>
      <c r="N19" s="23">
        <v>57</v>
      </c>
      <c r="O19" s="23">
        <v>27014</v>
      </c>
      <c r="P19" s="23">
        <v>26710</v>
      </c>
      <c r="Q19" s="23">
        <v>5718</v>
      </c>
      <c r="R19" s="23">
        <v>2700000</v>
      </c>
      <c r="S19" s="23">
        <v>11.06</v>
      </c>
      <c r="T19" s="23"/>
      <c r="U19" s="23"/>
      <c r="V19" s="23"/>
      <c r="W19" s="23">
        <v>11.06</v>
      </c>
    </row>
    <row r="20" spans="1:23" x14ac:dyDescent="0.3">
      <c r="A20" s="23" t="s">
        <v>35</v>
      </c>
      <c r="B20" s="23">
        <v>1021144</v>
      </c>
      <c r="C20" s="23" t="s">
        <v>36</v>
      </c>
      <c r="D20" s="23" t="s">
        <v>47</v>
      </c>
      <c r="E20" s="42">
        <v>43575</v>
      </c>
      <c r="F20" s="23" t="s">
        <v>48</v>
      </c>
      <c r="G20" s="23" t="s">
        <v>73</v>
      </c>
      <c r="H20" s="23" t="s">
        <v>38</v>
      </c>
      <c r="I20" s="43">
        <v>43578</v>
      </c>
      <c r="J20" s="23" t="s">
        <v>49</v>
      </c>
      <c r="K20" s="23" t="s">
        <v>74</v>
      </c>
      <c r="M20" s="23" t="s">
        <v>51</v>
      </c>
      <c r="N20" s="23">
        <v>57</v>
      </c>
      <c r="O20" s="23">
        <v>27014</v>
      </c>
      <c r="P20" s="23">
        <v>26710</v>
      </c>
      <c r="Q20" s="23">
        <v>5718</v>
      </c>
      <c r="R20" s="23">
        <v>2700000</v>
      </c>
      <c r="S20" s="23">
        <v>19.23</v>
      </c>
      <c r="T20" s="23"/>
      <c r="U20" s="23"/>
      <c r="V20" s="23">
        <v>19.23</v>
      </c>
      <c r="W20" s="23"/>
    </row>
    <row r="21" spans="1:23" x14ac:dyDescent="0.3">
      <c r="A21" s="23" t="s">
        <v>35</v>
      </c>
      <c r="B21" s="23">
        <v>1021144</v>
      </c>
      <c r="C21" s="23" t="s">
        <v>36</v>
      </c>
      <c r="D21" s="23" t="s">
        <v>47</v>
      </c>
      <c r="E21" s="42">
        <v>43575</v>
      </c>
      <c r="F21" s="23" t="s">
        <v>48</v>
      </c>
      <c r="G21" s="23" t="s">
        <v>70</v>
      </c>
      <c r="H21" s="23" t="s">
        <v>38</v>
      </c>
      <c r="I21" s="43">
        <v>43563</v>
      </c>
      <c r="J21" s="23" t="s">
        <v>52</v>
      </c>
      <c r="K21" s="23" t="s">
        <v>50</v>
      </c>
      <c r="M21" s="23" t="s">
        <v>75</v>
      </c>
      <c r="N21" s="23">
        <v>57</v>
      </c>
      <c r="O21" s="23">
        <v>27014</v>
      </c>
      <c r="P21" s="23">
        <v>26710</v>
      </c>
      <c r="Q21" s="23">
        <v>5718</v>
      </c>
      <c r="R21" s="23">
        <v>2700000</v>
      </c>
      <c r="S21" s="23">
        <v>21.67</v>
      </c>
      <c r="T21" s="23"/>
      <c r="U21" s="23"/>
      <c r="V21" s="23"/>
      <c r="W21" s="23">
        <v>21.67</v>
      </c>
    </row>
    <row r="22" spans="1:23" x14ac:dyDescent="0.3">
      <c r="A22" s="23" t="s">
        <v>35</v>
      </c>
      <c r="B22" s="23">
        <v>1021144</v>
      </c>
      <c r="C22" s="23" t="s">
        <v>36</v>
      </c>
      <c r="D22" s="23" t="s">
        <v>47</v>
      </c>
      <c r="E22" s="42">
        <v>43575</v>
      </c>
      <c r="F22" s="23" t="s">
        <v>48</v>
      </c>
      <c r="G22" s="23" t="s">
        <v>70</v>
      </c>
      <c r="H22" s="23" t="s">
        <v>38</v>
      </c>
      <c r="I22" s="43">
        <v>43557</v>
      </c>
      <c r="J22" s="23" t="s">
        <v>52</v>
      </c>
      <c r="K22" s="23" t="s">
        <v>50</v>
      </c>
      <c r="M22" s="23" t="s">
        <v>75</v>
      </c>
      <c r="N22" s="23">
        <v>57</v>
      </c>
      <c r="O22" s="23">
        <v>27014</v>
      </c>
      <c r="P22" s="23">
        <v>26710</v>
      </c>
      <c r="Q22" s="23">
        <v>5718</v>
      </c>
      <c r="R22" s="23">
        <v>2700000</v>
      </c>
      <c r="S22" s="23">
        <v>21.67</v>
      </c>
      <c r="T22" s="23"/>
      <c r="U22" s="23"/>
      <c r="V22" s="23"/>
      <c r="W22" s="23">
        <v>21.67</v>
      </c>
    </row>
    <row r="23" spans="1:23" x14ac:dyDescent="0.3">
      <c r="A23" s="23" t="s">
        <v>35</v>
      </c>
      <c r="B23" s="23">
        <v>1021144</v>
      </c>
      <c r="C23" s="23" t="s">
        <v>36</v>
      </c>
      <c r="D23" s="23" t="s">
        <v>47</v>
      </c>
      <c r="E23" s="42">
        <v>43575</v>
      </c>
      <c r="F23" s="23" t="s">
        <v>48</v>
      </c>
      <c r="G23" s="23" t="s">
        <v>70</v>
      </c>
      <c r="H23" s="23" t="s">
        <v>38</v>
      </c>
      <c r="I23" s="43">
        <v>43564</v>
      </c>
      <c r="J23" s="23" t="s">
        <v>52</v>
      </c>
      <c r="K23" s="23" t="s">
        <v>50</v>
      </c>
      <c r="M23" s="23" t="s">
        <v>75</v>
      </c>
      <c r="N23" s="23">
        <v>57</v>
      </c>
      <c r="O23" s="23">
        <v>27014</v>
      </c>
      <c r="P23" s="23">
        <v>26710</v>
      </c>
      <c r="Q23" s="23">
        <v>5718</v>
      </c>
      <c r="R23" s="23">
        <v>2700000</v>
      </c>
      <c r="S23" s="23">
        <v>21.67</v>
      </c>
      <c r="T23" s="23"/>
      <c r="U23" s="23"/>
      <c r="V23" s="23"/>
      <c r="W23" s="23">
        <v>21.67</v>
      </c>
    </row>
    <row r="24" spans="1:23" x14ac:dyDescent="0.3">
      <c r="A24" s="23" t="s">
        <v>35</v>
      </c>
      <c r="B24" s="23">
        <v>1021144</v>
      </c>
      <c r="C24" s="23" t="s">
        <v>36</v>
      </c>
      <c r="D24" s="23" t="s">
        <v>47</v>
      </c>
      <c r="E24" s="42">
        <v>43575</v>
      </c>
      <c r="F24" s="23" t="s">
        <v>48</v>
      </c>
      <c r="G24" s="23" t="s">
        <v>70</v>
      </c>
      <c r="H24" s="23" t="s">
        <v>38</v>
      </c>
      <c r="I24" s="43">
        <v>43567</v>
      </c>
      <c r="J24" s="23" t="s">
        <v>49</v>
      </c>
      <c r="K24" s="23" t="s">
        <v>50</v>
      </c>
      <c r="M24" s="23" t="s">
        <v>76</v>
      </c>
      <c r="N24" s="23">
        <v>57</v>
      </c>
      <c r="O24" s="23">
        <v>27014</v>
      </c>
      <c r="P24" s="23">
        <v>26710</v>
      </c>
      <c r="Q24" s="23">
        <v>5718</v>
      </c>
      <c r="R24" s="23">
        <v>2700000</v>
      </c>
      <c r="S24" s="23">
        <v>24.04</v>
      </c>
      <c r="T24" s="23"/>
      <c r="U24" s="23"/>
      <c r="V24" s="23"/>
      <c r="W24" s="23">
        <v>24.04</v>
      </c>
    </row>
    <row r="25" spans="1:23" x14ac:dyDescent="0.3">
      <c r="A25" s="23" t="s">
        <v>35</v>
      </c>
      <c r="B25" s="23">
        <v>1021144</v>
      </c>
      <c r="C25" s="23" t="s">
        <v>36</v>
      </c>
      <c r="D25" s="23" t="s">
        <v>47</v>
      </c>
      <c r="E25" s="42">
        <v>43575</v>
      </c>
      <c r="F25" s="23" t="s">
        <v>48</v>
      </c>
      <c r="G25" s="23" t="s">
        <v>77</v>
      </c>
      <c r="H25" s="23" t="s">
        <v>38</v>
      </c>
      <c r="I25" s="43">
        <v>43572</v>
      </c>
      <c r="J25" s="23" t="s">
        <v>54</v>
      </c>
      <c r="K25" s="23" t="s">
        <v>78</v>
      </c>
      <c r="L25" s="23" t="s">
        <v>60</v>
      </c>
      <c r="M25" s="23" t="s">
        <v>79</v>
      </c>
      <c r="N25" s="23">
        <v>57</v>
      </c>
      <c r="O25" s="23">
        <v>27014</v>
      </c>
      <c r="P25" s="23">
        <v>26710</v>
      </c>
      <c r="Q25" s="23">
        <v>5718</v>
      </c>
      <c r="R25" s="23">
        <v>2700000</v>
      </c>
      <c r="S25" s="23">
        <v>28.86</v>
      </c>
      <c r="T25" s="23"/>
      <c r="U25" s="23"/>
      <c r="V25" s="23">
        <v>28.86</v>
      </c>
      <c r="W25" s="23"/>
    </row>
    <row r="26" spans="1:23" x14ac:dyDescent="0.3">
      <c r="A26" s="23" t="s">
        <v>35</v>
      </c>
      <c r="B26" s="23">
        <v>1021144</v>
      </c>
      <c r="C26" s="23" t="s">
        <v>36</v>
      </c>
      <c r="D26" s="23" t="s">
        <v>47</v>
      </c>
      <c r="E26" s="42">
        <v>43575</v>
      </c>
      <c r="F26" s="23" t="s">
        <v>48</v>
      </c>
      <c r="G26" s="23" t="s">
        <v>77</v>
      </c>
      <c r="H26" s="23" t="s">
        <v>38</v>
      </c>
      <c r="I26" s="43">
        <v>43572</v>
      </c>
      <c r="J26" s="23" t="s">
        <v>52</v>
      </c>
      <c r="K26" s="23" t="s">
        <v>78</v>
      </c>
      <c r="M26" s="23" t="s">
        <v>53</v>
      </c>
      <c r="N26" s="23">
        <v>57</v>
      </c>
      <c r="O26" s="23">
        <v>27014</v>
      </c>
      <c r="P26" s="23">
        <v>26710</v>
      </c>
      <c r="Q26" s="23">
        <v>5718</v>
      </c>
      <c r="R26" s="23">
        <v>2700000</v>
      </c>
      <c r="S26" s="23">
        <v>29.05</v>
      </c>
      <c r="T26" s="23"/>
      <c r="U26" s="23"/>
      <c r="V26" s="23">
        <v>29.05</v>
      </c>
      <c r="W26" s="23"/>
    </row>
    <row r="27" spans="1:23" x14ac:dyDescent="0.3">
      <c r="A27" s="23" t="s">
        <v>35</v>
      </c>
      <c r="B27" s="23">
        <v>1021144</v>
      </c>
      <c r="C27" s="23" t="s">
        <v>36</v>
      </c>
      <c r="D27" s="23" t="s">
        <v>47</v>
      </c>
      <c r="E27" s="42">
        <v>43575</v>
      </c>
      <c r="F27" s="23" t="s">
        <v>48</v>
      </c>
      <c r="G27" s="23" t="s">
        <v>73</v>
      </c>
      <c r="H27" s="23" t="s">
        <v>38</v>
      </c>
      <c r="I27" s="43">
        <v>43578</v>
      </c>
      <c r="J27" s="23" t="s">
        <v>52</v>
      </c>
      <c r="K27" s="23" t="s">
        <v>74</v>
      </c>
      <c r="M27" s="23" t="s">
        <v>53</v>
      </c>
      <c r="N27" s="23">
        <v>57</v>
      </c>
      <c r="O27" s="23">
        <v>27014</v>
      </c>
      <c r="P27" s="23">
        <v>26710</v>
      </c>
      <c r="Q27" s="23">
        <v>5718</v>
      </c>
      <c r="R27" s="23">
        <v>2700000</v>
      </c>
      <c r="S27" s="23">
        <v>29.05</v>
      </c>
      <c r="T27" s="23"/>
      <c r="U27" s="23"/>
      <c r="V27" s="23">
        <v>29.05</v>
      </c>
      <c r="W27" s="23"/>
    </row>
    <row r="28" spans="1:23" x14ac:dyDescent="0.3">
      <c r="A28" s="23" t="s">
        <v>35</v>
      </c>
      <c r="B28" s="23">
        <v>1021144</v>
      </c>
      <c r="C28" s="23" t="s">
        <v>36</v>
      </c>
      <c r="D28" s="23" t="s">
        <v>47</v>
      </c>
      <c r="E28" s="42">
        <v>43575</v>
      </c>
      <c r="F28" s="23" t="s">
        <v>48</v>
      </c>
      <c r="G28" s="23" t="s">
        <v>70</v>
      </c>
      <c r="H28" s="23" t="s">
        <v>38</v>
      </c>
      <c r="I28" s="43">
        <v>43565</v>
      </c>
      <c r="J28" s="23" t="s">
        <v>49</v>
      </c>
      <c r="K28" s="23" t="s">
        <v>50</v>
      </c>
      <c r="M28" s="23" t="s">
        <v>72</v>
      </c>
      <c r="N28" s="23">
        <v>57</v>
      </c>
      <c r="O28" s="23">
        <v>27014</v>
      </c>
      <c r="P28" s="23">
        <v>26710</v>
      </c>
      <c r="Q28" s="23">
        <v>5718</v>
      </c>
      <c r="R28" s="23">
        <v>2700000</v>
      </c>
      <c r="S28" s="23">
        <v>30.77</v>
      </c>
      <c r="T28" s="23"/>
      <c r="U28" s="23"/>
      <c r="V28" s="23"/>
      <c r="W28" s="23">
        <v>30.77</v>
      </c>
    </row>
    <row r="29" spans="1:23" x14ac:dyDescent="0.3">
      <c r="A29" s="23" t="s">
        <v>35</v>
      </c>
      <c r="B29" s="23">
        <v>1021144</v>
      </c>
      <c r="C29" s="23" t="s">
        <v>36</v>
      </c>
      <c r="D29" s="23" t="s">
        <v>47</v>
      </c>
      <c r="E29" s="42">
        <v>43575</v>
      </c>
      <c r="F29" s="23" t="s">
        <v>48</v>
      </c>
      <c r="G29" s="23" t="s">
        <v>77</v>
      </c>
      <c r="H29" s="23" t="s">
        <v>38</v>
      </c>
      <c r="I29" s="43">
        <v>43571</v>
      </c>
      <c r="J29" s="23" t="s">
        <v>54</v>
      </c>
      <c r="K29" s="23" t="s">
        <v>78</v>
      </c>
      <c r="L29" s="23" t="s">
        <v>60</v>
      </c>
      <c r="M29" s="23" t="s">
        <v>56</v>
      </c>
      <c r="N29" s="23">
        <v>57</v>
      </c>
      <c r="O29" s="23">
        <v>27014</v>
      </c>
      <c r="P29" s="23">
        <v>26710</v>
      </c>
      <c r="Q29" s="23">
        <v>5718</v>
      </c>
      <c r="R29" s="23">
        <v>2700000</v>
      </c>
      <c r="S29" s="23">
        <v>33.78</v>
      </c>
      <c r="T29" s="23"/>
      <c r="U29" s="23"/>
      <c r="V29" s="23">
        <v>33.78</v>
      </c>
    </row>
    <row r="30" spans="1:23" x14ac:dyDescent="0.3">
      <c r="A30" s="23" t="s">
        <v>35</v>
      </c>
      <c r="B30" s="23">
        <v>1021144</v>
      </c>
      <c r="C30" s="23" t="s">
        <v>36</v>
      </c>
      <c r="D30" s="23" t="s">
        <v>47</v>
      </c>
      <c r="E30" s="42">
        <v>43575</v>
      </c>
      <c r="F30" s="23" t="s">
        <v>48</v>
      </c>
      <c r="G30" s="23" t="s">
        <v>77</v>
      </c>
      <c r="H30" s="23" t="s">
        <v>38</v>
      </c>
      <c r="I30" s="43">
        <v>43571</v>
      </c>
      <c r="J30" s="23" t="s">
        <v>52</v>
      </c>
      <c r="K30" s="23" t="s">
        <v>78</v>
      </c>
      <c r="M30" s="23" t="s">
        <v>57</v>
      </c>
      <c r="N30" s="23">
        <v>57</v>
      </c>
      <c r="O30" s="23">
        <v>27014</v>
      </c>
      <c r="P30" s="23">
        <v>26710</v>
      </c>
      <c r="Q30" s="23">
        <v>5718</v>
      </c>
      <c r="R30" s="23">
        <v>2700000</v>
      </c>
      <c r="S30" s="23">
        <v>39.049999999999997</v>
      </c>
      <c r="T30" s="23"/>
      <c r="U30" s="23"/>
      <c r="V30" s="23">
        <v>39.049999999999997</v>
      </c>
      <c r="W30" s="23"/>
    </row>
    <row r="31" spans="1:23" x14ac:dyDescent="0.3">
      <c r="A31" s="23" t="s">
        <v>35</v>
      </c>
      <c r="B31" s="23">
        <v>1021144</v>
      </c>
      <c r="C31" s="23" t="s">
        <v>36</v>
      </c>
      <c r="D31" s="23" t="s">
        <v>47</v>
      </c>
      <c r="E31" s="42">
        <v>43575</v>
      </c>
      <c r="F31" s="23" t="s">
        <v>48</v>
      </c>
      <c r="G31" s="23" t="s">
        <v>73</v>
      </c>
      <c r="H31" s="23" t="s">
        <v>38</v>
      </c>
      <c r="I31" s="43">
        <v>43577</v>
      </c>
      <c r="J31" s="23" t="s">
        <v>54</v>
      </c>
      <c r="K31" s="23" t="s">
        <v>74</v>
      </c>
      <c r="L31" s="23" t="s">
        <v>55</v>
      </c>
      <c r="M31" s="23" t="s">
        <v>56</v>
      </c>
      <c r="N31" s="23">
        <v>57</v>
      </c>
      <c r="O31" s="23">
        <v>27014</v>
      </c>
      <c r="P31" s="23">
        <v>26710</v>
      </c>
      <c r="Q31" s="23">
        <v>5718</v>
      </c>
      <c r="R31" s="23">
        <v>2700000</v>
      </c>
      <c r="S31" s="23">
        <v>39.71</v>
      </c>
      <c r="T31" s="23"/>
      <c r="U31" s="23"/>
      <c r="V31" s="23">
        <v>39.71</v>
      </c>
      <c r="W31" s="23"/>
    </row>
    <row r="32" spans="1:23" x14ac:dyDescent="0.3">
      <c r="A32" s="23" t="s">
        <v>35</v>
      </c>
      <c r="B32" s="23">
        <v>1021144</v>
      </c>
      <c r="C32" s="23" t="s">
        <v>36</v>
      </c>
      <c r="D32" s="23" t="s">
        <v>47</v>
      </c>
      <c r="E32" s="42">
        <v>43575</v>
      </c>
      <c r="F32" s="23" t="s">
        <v>48</v>
      </c>
      <c r="G32" s="23" t="s">
        <v>77</v>
      </c>
      <c r="H32" s="23" t="s">
        <v>38</v>
      </c>
      <c r="I32" s="43">
        <v>43573</v>
      </c>
      <c r="J32" s="23" t="s">
        <v>49</v>
      </c>
      <c r="K32" s="23" t="s">
        <v>78</v>
      </c>
      <c r="M32" s="23" t="s">
        <v>51</v>
      </c>
      <c r="N32" s="23">
        <v>57</v>
      </c>
      <c r="O32" s="23">
        <v>27014</v>
      </c>
      <c r="P32" s="23">
        <v>26710</v>
      </c>
      <c r="Q32" s="23">
        <v>5718</v>
      </c>
      <c r="R32" s="23">
        <v>2700000</v>
      </c>
      <c r="S32" s="23">
        <v>46.15</v>
      </c>
      <c r="T32" s="23"/>
      <c r="U32" s="23"/>
      <c r="V32" s="23">
        <v>46.15</v>
      </c>
      <c r="W32" s="23"/>
    </row>
    <row r="33" spans="1:24" x14ac:dyDescent="0.3">
      <c r="A33" s="23" t="s">
        <v>35</v>
      </c>
      <c r="B33" s="23">
        <v>1021144</v>
      </c>
      <c r="C33" s="23" t="s">
        <v>36</v>
      </c>
      <c r="D33" s="23" t="s">
        <v>47</v>
      </c>
      <c r="E33" s="42">
        <v>43575</v>
      </c>
      <c r="F33" s="23" t="s">
        <v>48</v>
      </c>
      <c r="G33" s="23" t="s">
        <v>77</v>
      </c>
      <c r="H33" s="23" t="s">
        <v>38</v>
      </c>
      <c r="I33" s="43">
        <v>43573</v>
      </c>
      <c r="J33" s="23" t="s">
        <v>52</v>
      </c>
      <c r="K33" s="23" t="s">
        <v>78</v>
      </c>
      <c r="M33" s="23" t="s">
        <v>58</v>
      </c>
      <c r="N33" s="23">
        <v>57</v>
      </c>
      <c r="O33" s="23">
        <v>27014</v>
      </c>
      <c r="P33" s="23">
        <v>26710</v>
      </c>
      <c r="Q33" s="23">
        <v>5718</v>
      </c>
      <c r="R33" s="23">
        <v>2700000</v>
      </c>
      <c r="S33" s="23">
        <v>49.05</v>
      </c>
      <c r="T33" s="23"/>
      <c r="U33" s="23"/>
      <c r="V33" s="23">
        <v>49.05</v>
      </c>
      <c r="W33" s="23"/>
    </row>
    <row r="34" spans="1:24" x14ac:dyDescent="0.3">
      <c r="A34" s="23" t="s">
        <v>35</v>
      </c>
      <c r="B34" s="23">
        <v>1021144</v>
      </c>
      <c r="C34" s="23" t="s">
        <v>36</v>
      </c>
      <c r="D34" s="23" t="s">
        <v>47</v>
      </c>
      <c r="E34" s="42">
        <v>43575</v>
      </c>
      <c r="F34" s="23" t="s">
        <v>48</v>
      </c>
      <c r="G34" s="23" t="s">
        <v>70</v>
      </c>
      <c r="H34" s="23" t="s">
        <v>38</v>
      </c>
      <c r="I34" s="43">
        <v>43560</v>
      </c>
      <c r="J34" s="23" t="s">
        <v>61</v>
      </c>
      <c r="K34" s="23" t="s">
        <v>50</v>
      </c>
      <c r="M34" s="23" t="s">
        <v>80</v>
      </c>
      <c r="N34" s="23">
        <v>57</v>
      </c>
      <c r="O34" s="23">
        <v>27014</v>
      </c>
      <c r="P34" s="23">
        <v>26710</v>
      </c>
      <c r="Q34" s="23">
        <v>5718</v>
      </c>
      <c r="R34" s="23">
        <v>2700000</v>
      </c>
      <c r="S34" s="23">
        <v>71.83</v>
      </c>
      <c r="T34" s="23"/>
      <c r="U34" s="23"/>
      <c r="V34" s="23"/>
      <c r="W34" s="23">
        <v>71.83</v>
      </c>
    </row>
    <row r="35" spans="1:24" x14ac:dyDescent="0.3">
      <c r="A35" s="23" t="s">
        <v>35</v>
      </c>
      <c r="B35" s="23">
        <v>1021144</v>
      </c>
      <c r="C35" s="23" t="s">
        <v>36</v>
      </c>
      <c r="D35" s="23" t="s">
        <v>47</v>
      </c>
      <c r="E35" s="42">
        <v>43575</v>
      </c>
      <c r="F35" s="23" t="s">
        <v>48</v>
      </c>
      <c r="G35" s="23" t="s">
        <v>70</v>
      </c>
      <c r="H35" s="23" t="s">
        <v>38</v>
      </c>
      <c r="I35" s="43">
        <v>43555</v>
      </c>
      <c r="J35" s="23" t="s">
        <v>61</v>
      </c>
      <c r="K35" s="23" t="s">
        <v>50</v>
      </c>
      <c r="M35" s="23" t="s">
        <v>65</v>
      </c>
      <c r="N35" s="23">
        <v>57</v>
      </c>
      <c r="O35" s="23">
        <v>27014</v>
      </c>
      <c r="P35" s="23">
        <v>26710</v>
      </c>
      <c r="Q35" s="23">
        <v>5718</v>
      </c>
      <c r="R35" s="23">
        <v>2700000</v>
      </c>
      <c r="S35" s="23">
        <v>71.83</v>
      </c>
      <c r="T35" s="23"/>
      <c r="U35" s="23"/>
      <c r="V35" s="23"/>
      <c r="W35" s="23">
        <v>71.83</v>
      </c>
    </row>
    <row r="36" spans="1:24" customFormat="1" x14ac:dyDescent="0.3">
      <c r="A36" t="s">
        <v>35</v>
      </c>
      <c r="B36">
        <v>1021144</v>
      </c>
      <c r="C36" t="s">
        <v>36</v>
      </c>
      <c r="D36" t="s">
        <v>47</v>
      </c>
      <c r="E36" s="32">
        <v>43575</v>
      </c>
      <c r="F36" t="s">
        <v>48</v>
      </c>
      <c r="G36" t="s">
        <v>70</v>
      </c>
      <c r="H36" t="s">
        <v>38</v>
      </c>
      <c r="I36" s="41">
        <v>43567</v>
      </c>
      <c r="J36" t="s">
        <v>61</v>
      </c>
      <c r="K36" t="s">
        <v>50</v>
      </c>
      <c r="M36" t="s">
        <v>64</v>
      </c>
      <c r="N36">
        <v>57</v>
      </c>
      <c r="O36">
        <v>27014</v>
      </c>
      <c r="P36">
        <v>26710</v>
      </c>
      <c r="Q36">
        <v>5718</v>
      </c>
      <c r="R36">
        <v>2700000</v>
      </c>
      <c r="S36">
        <v>71.83</v>
      </c>
      <c r="W36">
        <v>71.83</v>
      </c>
    </row>
    <row r="37" spans="1:24" customFormat="1" x14ac:dyDescent="0.3">
      <c r="A37" t="s">
        <v>35</v>
      </c>
      <c r="B37">
        <v>1021144</v>
      </c>
      <c r="C37" t="s">
        <v>36</v>
      </c>
      <c r="D37" t="s">
        <v>47</v>
      </c>
      <c r="E37" s="32">
        <v>43575</v>
      </c>
      <c r="F37" t="s">
        <v>48</v>
      </c>
      <c r="G37" t="s">
        <v>70</v>
      </c>
      <c r="H37" t="s">
        <v>38</v>
      </c>
      <c r="I37" s="41">
        <v>43562</v>
      </c>
      <c r="J37" t="s">
        <v>61</v>
      </c>
      <c r="K37" t="s">
        <v>50</v>
      </c>
      <c r="M37" t="s">
        <v>81</v>
      </c>
      <c r="N37">
        <v>57</v>
      </c>
      <c r="O37">
        <v>27014</v>
      </c>
      <c r="P37">
        <v>26710</v>
      </c>
      <c r="Q37">
        <v>5718</v>
      </c>
      <c r="R37">
        <v>2700000</v>
      </c>
      <c r="S37">
        <v>71.83</v>
      </c>
      <c r="W37">
        <v>71.83</v>
      </c>
    </row>
    <row r="38" spans="1:24" customFormat="1" x14ac:dyDescent="0.3">
      <c r="A38" t="s">
        <v>35</v>
      </c>
      <c r="B38">
        <v>1021144</v>
      </c>
      <c r="C38" t="s">
        <v>36</v>
      </c>
      <c r="D38" t="s">
        <v>47</v>
      </c>
      <c r="E38" s="32">
        <v>43575</v>
      </c>
      <c r="F38" t="s">
        <v>48</v>
      </c>
      <c r="G38" t="s">
        <v>73</v>
      </c>
      <c r="H38" t="s">
        <v>38</v>
      </c>
      <c r="I38" s="41">
        <v>43577</v>
      </c>
      <c r="J38" t="s">
        <v>59</v>
      </c>
      <c r="K38" t="s">
        <v>74</v>
      </c>
      <c r="L38" t="s">
        <v>55</v>
      </c>
      <c r="M38" t="s">
        <v>82</v>
      </c>
      <c r="N38">
        <v>57</v>
      </c>
      <c r="O38">
        <v>27014</v>
      </c>
      <c r="P38">
        <v>26710</v>
      </c>
      <c r="Q38">
        <v>5718</v>
      </c>
      <c r="R38">
        <v>2700000</v>
      </c>
      <c r="S38">
        <v>184.61</v>
      </c>
      <c r="V38">
        <v>184.61</v>
      </c>
      <c r="W38" s="30"/>
    </row>
    <row r="39" spans="1:24" customFormat="1" x14ac:dyDescent="0.3">
      <c r="A39" t="s">
        <v>35</v>
      </c>
      <c r="B39">
        <v>1021144</v>
      </c>
      <c r="C39" t="s">
        <v>36</v>
      </c>
      <c r="D39" t="s">
        <v>47</v>
      </c>
      <c r="E39" s="32">
        <v>43575</v>
      </c>
      <c r="F39" t="s">
        <v>48</v>
      </c>
      <c r="G39" t="s">
        <v>77</v>
      </c>
      <c r="H39" t="s">
        <v>38</v>
      </c>
      <c r="I39" s="41">
        <v>43571</v>
      </c>
      <c r="J39" t="s">
        <v>59</v>
      </c>
      <c r="K39" t="s">
        <v>78</v>
      </c>
      <c r="L39" t="s">
        <v>60</v>
      </c>
      <c r="M39" t="s">
        <v>63</v>
      </c>
      <c r="N39">
        <v>57</v>
      </c>
      <c r="O39">
        <v>27014</v>
      </c>
      <c r="P39">
        <v>26710</v>
      </c>
      <c r="Q39">
        <v>5718</v>
      </c>
      <c r="R39" s="33">
        <v>2700000</v>
      </c>
      <c r="S39" s="33">
        <v>226</v>
      </c>
      <c r="T39" s="33"/>
      <c r="U39" s="33"/>
      <c r="V39" s="33">
        <v>226</v>
      </c>
      <c r="W39" s="33"/>
    </row>
    <row r="40" spans="1:24" x14ac:dyDescent="0.3">
      <c r="R40" s="31" t="s">
        <v>39</v>
      </c>
      <c r="S40" s="30">
        <f>SUM(S12:S39)</f>
        <v>1895.5199999999995</v>
      </c>
      <c r="T40" s="30">
        <f t="shared" ref="T40:W40" si="0">SUM(T12:T39)</f>
        <v>731.05</v>
      </c>
      <c r="U40" s="30">
        <f t="shared" si="0"/>
        <v>0</v>
      </c>
      <c r="V40" s="30">
        <f t="shared" si="0"/>
        <v>724.54</v>
      </c>
      <c r="W40" s="30">
        <f t="shared" si="0"/>
        <v>439.92999999999995</v>
      </c>
      <c r="X40" s="23" t="b">
        <f>IF(S40=SUM(T40:W40),TRUE,FALSE)</f>
        <v>1</v>
      </c>
    </row>
    <row r="41" spans="1:24" x14ac:dyDescent="0.3">
      <c r="R41" s="31" t="s">
        <v>40</v>
      </c>
      <c r="S41" s="30">
        <f>S40</f>
        <v>1895.5199999999995</v>
      </c>
      <c r="T41" s="30">
        <f t="shared" ref="T41:W41" si="1">T40</f>
        <v>731.05</v>
      </c>
      <c r="U41" s="30">
        <f t="shared" si="1"/>
        <v>0</v>
      </c>
      <c r="V41" s="30">
        <f t="shared" si="1"/>
        <v>724.54</v>
      </c>
      <c r="W41" s="30">
        <f t="shared" si="1"/>
        <v>439.92999999999995</v>
      </c>
    </row>
    <row r="44" spans="1:24" customFormat="1" x14ac:dyDescent="0.3">
      <c r="A44" t="s">
        <v>35</v>
      </c>
      <c r="B44">
        <v>1021144</v>
      </c>
      <c r="C44" t="s">
        <v>36</v>
      </c>
      <c r="D44" t="s">
        <v>47</v>
      </c>
      <c r="E44" s="32">
        <v>43605</v>
      </c>
      <c r="F44" t="s">
        <v>37</v>
      </c>
      <c r="G44" t="s">
        <v>83</v>
      </c>
      <c r="H44" t="s">
        <v>38</v>
      </c>
      <c r="M44" t="s">
        <v>84</v>
      </c>
      <c r="N44">
        <v>57</v>
      </c>
      <c r="O44">
        <v>27014</v>
      </c>
      <c r="P44">
        <v>26710</v>
      </c>
      <c r="Q44">
        <v>5701</v>
      </c>
      <c r="R44">
        <v>2700000</v>
      </c>
      <c r="S44" s="44">
        <v>10</v>
      </c>
      <c r="T44" s="44"/>
      <c r="U44" s="44"/>
      <c r="V44" s="44"/>
      <c r="W44" s="44">
        <v>10</v>
      </c>
    </row>
    <row r="45" spans="1:24" customFormat="1" x14ac:dyDescent="0.3">
      <c r="A45" t="s">
        <v>35</v>
      </c>
      <c r="B45">
        <v>1021144</v>
      </c>
      <c r="C45" t="s">
        <v>36</v>
      </c>
      <c r="D45" t="s">
        <v>47</v>
      </c>
      <c r="E45" s="32">
        <v>43605</v>
      </c>
      <c r="F45" t="s">
        <v>37</v>
      </c>
      <c r="G45" t="s">
        <v>85</v>
      </c>
      <c r="H45" t="s">
        <v>38</v>
      </c>
      <c r="M45" t="s">
        <v>86</v>
      </c>
      <c r="N45">
        <v>57</v>
      </c>
      <c r="O45">
        <v>27014</v>
      </c>
      <c r="P45">
        <v>26710</v>
      </c>
      <c r="Q45">
        <v>5711</v>
      </c>
      <c r="R45">
        <v>2700000</v>
      </c>
      <c r="S45" s="44">
        <v>199.05</v>
      </c>
      <c r="T45" s="44">
        <v>199.05</v>
      </c>
      <c r="U45" s="44"/>
      <c r="V45" s="44"/>
      <c r="W45" s="44"/>
    </row>
    <row r="46" spans="1:24" customFormat="1" x14ac:dyDescent="0.3">
      <c r="A46" t="s">
        <v>35</v>
      </c>
      <c r="B46">
        <v>1021144</v>
      </c>
      <c r="C46" t="s">
        <v>36</v>
      </c>
      <c r="D46" t="s">
        <v>47</v>
      </c>
      <c r="E46" s="32">
        <v>43605</v>
      </c>
      <c r="F46" t="s">
        <v>37</v>
      </c>
      <c r="G46" t="s">
        <v>85</v>
      </c>
      <c r="H46" t="s">
        <v>38</v>
      </c>
      <c r="M46" t="s">
        <v>87</v>
      </c>
      <c r="N46">
        <v>57</v>
      </c>
      <c r="O46">
        <v>27014</v>
      </c>
      <c r="P46">
        <v>26710</v>
      </c>
      <c r="Q46">
        <v>5711</v>
      </c>
      <c r="R46">
        <v>2700000</v>
      </c>
      <c r="S46" s="44">
        <v>219.05</v>
      </c>
      <c r="T46" s="44">
        <v>219.05</v>
      </c>
      <c r="U46" s="44"/>
      <c r="V46" s="44"/>
      <c r="W46" s="44"/>
    </row>
    <row r="47" spans="1:24" customFormat="1" x14ac:dyDescent="0.3">
      <c r="A47" t="s">
        <v>35</v>
      </c>
      <c r="B47">
        <v>1021144</v>
      </c>
      <c r="C47" t="s">
        <v>36</v>
      </c>
      <c r="D47" t="s">
        <v>47</v>
      </c>
      <c r="E47" s="32">
        <v>43605</v>
      </c>
      <c r="F47" t="s">
        <v>37</v>
      </c>
      <c r="G47" t="s">
        <v>85</v>
      </c>
      <c r="H47" t="s">
        <v>38</v>
      </c>
      <c r="M47" t="s">
        <v>88</v>
      </c>
      <c r="N47">
        <v>57</v>
      </c>
      <c r="O47">
        <v>27014</v>
      </c>
      <c r="P47">
        <v>26710</v>
      </c>
      <c r="Q47">
        <v>5711</v>
      </c>
      <c r="R47">
        <v>2700000</v>
      </c>
      <c r="S47" s="44">
        <v>333.33</v>
      </c>
      <c r="T47" s="44">
        <v>333.33</v>
      </c>
      <c r="U47" s="44"/>
      <c r="V47" s="44"/>
      <c r="W47" s="44"/>
    </row>
    <row r="48" spans="1:24" customFormat="1" x14ac:dyDescent="0.3">
      <c r="A48" t="s">
        <v>35</v>
      </c>
      <c r="B48">
        <v>1021144</v>
      </c>
      <c r="C48" t="s">
        <v>36</v>
      </c>
      <c r="D48" t="s">
        <v>47</v>
      </c>
      <c r="E48" s="32">
        <v>43605</v>
      </c>
      <c r="F48" t="s">
        <v>37</v>
      </c>
      <c r="G48" t="s">
        <v>85</v>
      </c>
      <c r="H48" t="s">
        <v>38</v>
      </c>
      <c r="M48" t="s">
        <v>89</v>
      </c>
      <c r="N48">
        <v>57</v>
      </c>
      <c r="O48">
        <v>27014</v>
      </c>
      <c r="P48">
        <v>26710</v>
      </c>
      <c r="Q48">
        <v>5711</v>
      </c>
      <c r="R48">
        <v>2700000</v>
      </c>
      <c r="S48" s="44">
        <v>333.33</v>
      </c>
      <c r="T48" s="44">
        <v>333.33</v>
      </c>
      <c r="U48" s="44"/>
      <c r="V48" s="44"/>
      <c r="W48" s="44"/>
    </row>
    <row r="49" spans="1:23" customFormat="1" x14ac:dyDescent="0.3">
      <c r="A49" t="s">
        <v>35</v>
      </c>
      <c r="B49">
        <v>1021144</v>
      </c>
      <c r="C49" t="s">
        <v>36</v>
      </c>
      <c r="D49" t="s">
        <v>47</v>
      </c>
      <c r="E49" s="32">
        <v>43605</v>
      </c>
      <c r="F49" t="s">
        <v>37</v>
      </c>
      <c r="G49" t="s">
        <v>85</v>
      </c>
      <c r="H49" t="s">
        <v>38</v>
      </c>
      <c r="M49" t="s">
        <v>90</v>
      </c>
      <c r="N49">
        <v>57</v>
      </c>
      <c r="O49">
        <v>27014</v>
      </c>
      <c r="P49">
        <v>26710</v>
      </c>
      <c r="Q49">
        <v>5711</v>
      </c>
      <c r="R49">
        <v>2700000</v>
      </c>
      <c r="S49" s="44">
        <v>498.25</v>
      </c>
      <c r="T49" s="44">
        <v>498.25</v>
      </c>
      <c r="U49" s="44"/>
      <c r="V49" s="44"/>
      <c r="W49" s="44"/>
    </row>
    <row r="50" spans="1:23" customFormat="1" x14ac:dyDescent="0.3">
      <c r="A50" t="s">
        <v>35</v>
      </c>
      <c r="B50">
        <v>1021144</v>
      </c>
      <c r="C50" t="s">
        <v>36</v>
      </c>
      <c r="D50" t="s">
        <v>47</v>
      </c>
      <c r="E50" s="32">
        <v>43605</v>
      </c>
      <c r="F50" t="s">
        <v>37</v>
      </c>
      <c r="G50" t="s">
        <v>85</v>
      </c>
      <c r="H50" t="s">
        <v>38</v>
      </c>
      <c r="M50" t="s">
        <v>91</v>
      </c>
      <c r="N50">
        <v>57</v>
      </c>
      <c r="O50">
        <v>27014</v>
      </c>
      <c r="P50">
        <v>26710</v>
      </c>
      <c r="Q50">
        <v>5711</v>
      </c>
      <c r="R50">
        <v>2700000</v>
      </c>
      <c r="S50" s="44">
        <v>578.12</v>
      </c>
      <c r="T50" s="44">
        <v>578.12</v>
      </c>
      <c r="U50" s="44"/>
      <c r="V50" s="44"/>
      <c r="W50" s="44"/>
    </row>
    <row r="51" spans="1:23" customFormat="1" x14ac:dyDescent="0.3">
      <c r="A51" t="s">
        <v>35</v>
      </c>
      <c r="B51">
        <v>1021144</v>
      </c>
      <c r="C51" t="s">
        <v>36</v>
      </c>
      <c r="D51" t="s">
        <v>47</v>
      </c>
      <c r="E51" s="32">
        <v>43605</v>
      </c>
      <c r="F51" t="s">
        <v>37</v>
      </c>
      <c r="G51" t="s">
        <v>85</v>
      </c>
      <c r="H51" t="s">
        <v>38</v>
      </c>
      <c r="M51" t="s">
        <v>92</v>
      </c>
      <c r="N51">
        <v>57</v>
      </c>
      <c r="O51">
        <v>27014</v>
      </c>
      <c r="P51">
        <v>26710</v>
      </c>
      <c r="Q51">
        <v>5712</v>
      </c>
      <c r="R51">
        <v>2700000</v>
      </c>
      <c r="S51" s="44">
        <v>5</v>
      </c>
      <c r="T51" s="44">
        <v>5</v>
      </c>
      <c r="U51" s="44"/>
      <c r="V51" s="44"/>
      <c r="W51" s="44"/>
    </row>
    <row r="52" spans="1:23" customFormat="1" x14ac:dyDescent="0.3">
      <c r="A52" t="s">
        <v>35</v>
      </c>
      <c r="B52">
        <v>1021144</v>
      </c>
      <c r="C52" t="s">
        <v>36</v>
      </c>
      <c r="D52" t="s">
        <v>47</v>
      </c>
      <c r="E52" s="32">
        <v>43605</v>
      </c>
      <c r="F52" t="s">
        <v>37</v>
      </c>
      <c r="G52" t="s">
        <v>85</v>
      </c>
      <c r="H52" t="s">
        <v>38</v>
      </c>
      <c r="M52" t="s">
        <v>92</v>
      </c>
      <c r="N52">
        <v>57</v>
      </c>
      <c r="O52">
        <v>27014</v>
      </c>
      <c r="P52">
        <v>26710</v>
      </c>
      <c r="Q52">
        <v>5712</v>
      </c>
      <c r="R52">
        <v>2700000</v>
      </c>
      <c r="S52" s="44">
        <v>50</v>
      </c>
      <c r="T52" s="44">
        <v>50</v>
      </c>
      <c r="U52" s="44"/>
      <c r="V52" s="44"/>
      <c r="W52" s="44"/>
    </row>
    <row r="53" spans="1:23" customFormat="1" x14ac:dyDescent="0.3">
      <c r="A53" t="s">
        <v>35</v>
      </c>
      <c r="B53">
        <v>1021144</v>
      </c>
      <c r="C53" t="s">
        <v>36</v>
      </c>
      <c r="D53" t="s">
        <v>47</v>
      </c>
      <c r="E53" s="32">
        <v>43605</v>
      </c>
      <c r="F53" t="s">
        <v>37</v>
      </c>
      <c r="G53" t="s">
        <v>85</v>
      </c>
      <c r="H53" t="s">
        <v>38</v>
      </c>
      <c r="M53" t="s">
        <v>93</v>
      </c>
      <c r="N53">
        <v>57</v>
      </c>
      <c r="O53">
        <v>27014</v>
      </c>
      <c r="P53">
        <v>26710</v>
      </c>
      <c r="Q53">
        <v>5712</v>
      </c>
      <c r="R53">
        <v>2700000</v>
      </c>
      <c r="S53" s="44">
        <v>100</v>
      </c>
      <c r="T53" s="44">
        <v>100</v>
      </c>
      <c r="U53" s="44"/>
      <c r="V53" s="44"/>
      <c r="W53" s="44"/>
    </row>
    <row r="54" spans="1:23" customFormat="1" x14ac:dyDescent="0.3">
      <c r="A54" t="s">
        <v>35</v>
      </c>
      <c r="B54">
        <v>1021144</v>
      </c>
      <c r="C54" t="s">
        <v>36</v>
      </c>
      <c r="D54" t="s">
        <v>47</v>
      </c>
      <c r="E54" s="32">
        <v>43605</v>
      </c>
      <c r="F54" t="s">
        <v>37</v>
      </c>
      <c r="G54" t="s">
        <v>85</v>
      </c>
      <c r="H54" t="s">
        <v>38</v>
      </c>
      <c r="M54" t="s">
        <v>93</v>
      </c>
      <c r="N54">
        <v>57</v>
      </c>
      <c r="O54">
        <v>27014</v>
      </c>
      <c r="P54">
        <v>26710</v>
      </c>
      <c r="Q54">
        <v>5712</v>
      </c>
      <c r="R54">
        <v>2700000</v>
      </c>
      <c r="S54" s="44">
        <v>528</v>
      </c>
      <c r="T54" s="44">
        <v>528</v>
      </c>
      <c r="U54" s="44"/>
      <c r="V54" s="44"/>
      <c r="W54" s="44"/>
    </row>
    <row r="55" spans="1:23" customFormat="1" x14ac:dyDescent="0.3">
      <c r="A55" t="s">
        <v>35</v>
      </c>
      <c r="B55">
        <v>1021144</v>
      </c>
      <c r="C55" t="s">
        <v>36</v>
      </c>
      <c r="D55" t="s">
        <v>47</v>
      </c>
      <c r="E55" s="32">
        <v>43605</v>
      </c>
      <c r="F55" t="s">
        <v>37</v>
      </c>
      <c r="G55" t="s">
        <v>85</v>
      </c>
      <c r="H55" t="s">
        <v>38</v>
      </c>
      <c r="M55" t="s">
        <v>94</v>
      </c>
      <c r="N55">
        <v>57</v>
      </c>
      <c r="O55">
        <v>27014</v>
      </c>
      <c r="P55">
        <v>26710</v>
      </c>
      <c r="Q55">
        <v>5712</v>
      </c>
      <c r="R55">
        <v>2700000</v>
      </c>
      <c r="S55" s="44">
        <v>572.25</v>
      </c>
      <c r="T55" s="44">
        <v>572.25</v>
      </c>
      <c r="U55" s="44"/>
      <c r="V55" s="44"/>
      <c r="W55" s="44"/>
    </row>
    <row r="56" spans="1:23" customFormat="1" x14ac:dyDescent="0.3">
      <c r="A56" t="s">
        <v>35</v>
      </c>
      <c r="B56">
        <v>1021144</v>
      </c>
      <c r="C56" t="s">
        <v>36</v>
      </c>
      <c r="D56" t="s">
        <v>47</v>
      </c>
      <c r="E56" s="32">
        <v>43605</v>
      </c>
      <c r="F56" t="s">
        <v>37</v>
      </c>
      <c r="G56" t="s">
        <v>85</v>
      </c>
      <c r="H56" t="s">
        <v>38</v>
      </c>
      <c r="M56" t="s">
        <v>95</v>
      </c>
      <c r="N56">
        <v>57</v>
      </c>
      <c r="O56">
        <v>27014</v>
      </c>
      <c r="P56">
        <v>26710</v>
      </c>
      <c r="Q56">
        <v>5712</v>
      </c>
      <c r="R56">
        <v>2700000</v>
      </c>
      <c r="S56" s="44">
        <v>800.25</v>
      </c>
      <c r="T56" s="44">
        <v>800.25</v>
      </c>
      <c r="U56" s="44"/>
      <c r="V56" s="44"/>
      <c r="W56" s="44"/>
    </row>
    <row r="57" spans="1:23" customFormat="1" x14ac:dyDescent="0.3">
      <c r="A57" t="s">
        <v>35</v>
      </c>
      <c r="B57">
        <v>1021144</v>
      </c>
      <c r="C57" t="s">
        <v>36</v>
      </c>
      <c r="D57" t="s">
        <v>47</v>
      </c>
      <c r="E57" s="32">
        <v>43605</v>
      </c>
      <c r="F57" t="s">
        <v>37</v>
      </c>
      <c r="G57" t="s">
        <v>85</v>
      </c>
      <c r="H57" t="s">
        <v>38</v>
      </c>
      <c r="M57" t="s">
        <v>96</v>
      </c>
      <c r="N57">
        <v>57</v>
      </c>
      <c r="O57">
        <v>27014</v>
      </c>
      <c r="P57">
        <v>26710</v>
      </c>
      <c r="Q57">
        <v>5713</v>
      </c>
      <c r="R57">
        <v>2700000</v>
      </c>
      <c r="S57" s="44">
        <v>4</v>
      </c>
      <c r="T57" s="44"/>
      <c r="U57" s="44"/>
      <c r="V57" s="44">
        <v>4</v>
      </c>
      <c r="W57" s="44"/>
    </row>
    <row r="58" spans="1:23" customFormat="1" x14ac:dyDescent="0.3">
      <c r="A58" t="s">
        <v>35</v>
      </c>
      <c r="B58">
        <v>1021144</v>
      </c>
      <c r="C58" t="s">
        <v>36</v>
      </c>
      <c r="D58" t="s">
        <v>47</v>
      </c>
      <c r="E58" s="32">
        <v>43605</v>
      </c>
      <c r="F58" t="s">
        <v>37</v>
      </c>
      <c r="G58" t="s">
        <v>85</v>
      </c>
      <c r="H58" t="s">
        <v>38</v>
      </c>
      <c r="M58" t="s">
        <v>97</v>
      </c>
      <c r="N58">
        <v>57</v>
      </c>
      <c r="O58">
        <v>27014</v>
      </c>
      <c r="P58">
        <v>26710</v>
      </c>
      <c r="Q58">
        <v>5713</v>
      </c>
      <c r="R58">
        <v>2700000</v>
      </c>
      <c r="S58" s="44">
        <v>37</v>
      </c>
      <c r="T58" s="44"/>
      <c r="U58" s="44"/>
      <c r="V58" s="44">
        <v>37</v>
      </c>
      <c r="W58" s="44"/>
    </row>
    <row r="59" spans="1:23" customFormat="1" x14ac:dyDescent="0.3">
      <c r="A59" t="s">
        <v>35</v>
      </c>
      <c r="B59">
        <v>1021144</v>
      </c>
      <c r="C59" t="s">
        <v>36</v>
      </c>
      <c r="D59" t="s">
        <v>47</v>
      </c>
      <c r="E59" s="32">
        <v>43605</v>
      </c>
      <c r="F59" t="s">
        <v>37</v>
      </c>
      <c r="G59" t="s">
        <v>85</v>
      </c>
      <c r="H59" t="s">
        <v>38</v>
      </c>
      <c r="M59" t="s">
        <v>96</v>
      </c>
      <c r="N59">
        <v>57</v>
      </c>
      <c r="O59">
        <v>27014</v>
      </c>
      <c r="P59">
        <v>26710</v>
      </c>
      <c r="Q59">
        <v>5713</v>
      </c>
      <c r="R59">
        <v>2700000</v>
      </c>
      <c r="S59" s="44">
        <v>50</v>
      </c>
      <c r="T59" s="44"/>
      <c r="U59" s="44"/>
      <c r="V59" s="44">
        <v>50</v>
      </c>
      <c r="W59" s="44"/>
    </row>
    <row r="60" spans="1:23" customFormat="1" x14ac:dyDescent="0.3">
      <c r="A60" t="s">
        <v>35</v>
      </c>
      <c r="B60">
        <v>1021144</v>
      </c>
      <c r="C60" t="s">
        <v>36</v>
      </c>
      <c r="D60" t="s">
        <v>47</v>
      </c>
      <c r="E60" s="32">
        <v>43605</v>
      </c>
      <c r="F60" t="s">
        <v>37</v>
      </c>
      <c r="G60" t="s">
        <v>85</v>
      </c>
      <c r="H60" t="s">
        <v>38</v>
      </c>
      <c r="M60" t="s">
        <v>98</v>
      </c>
      <c r="N60">
        <v>57</v>
      </c>
      <c r="O60">
        <v>27014</v>
      </c>
      <c r="P60">
        <v>26710</v>
      </c>
      <c r="Q60">
        <v>5713</v>
      </c>
      <c r="R60">
        <v>2700000</v>
      </c>
      <c r="S60" s="44">
        <v>50</v>
      </c>
      <c r="T60" s="44"/>
      <c r="U60" s="44"/>
      <c r="V60" s="44">
        <v>50</v>
      </c>
      <c r="W60" s="44"/>
    </row>
    <row r="61" spans="1:23" customFormat="1" x14ac:dyDescent="0.3">
      <c r="A61" t="s">
        <v>35</v>
      </c>
      <c r="B61">
        <v>1021144</v>
      </c>
      <c r="C61" t="s">
        <v>36</v>
      </c>
      <c r="D61" t="s">
        <v>47</v>
      </c>
      <c r="E61" s="32">
        <v>43605</v>
      </c>
      <c r="F61" t="s">
        <v>37</v>
      </c>
      <c r="G61" t="s">
        <v>85</v>
      </c>
      <c r="H61" t="s">
        <v>38</v>
      </c>
      <c r="M61" t="s">
        <v>96</v>
      </c>
      <c r="N61">
        <v>57</v>
      </c>
      <c r="O61">
        <v>27014</v>
      </c>
      <c r="P61">
        <v>26710</v>
      </c>
      <c r="Q61">
        <v>5713</v>
      </c>
      <c r="R61">
        <v>2700000</v>
      </c>
      <c r="S61" s="44">
        <v>61</v>
      </c>
      <c r="T61" s="44"/>
      <c r="U61" s="44"/>
      <c r="V61" s="44">
        <v>61</v>
      </c>
      <c r="W61" s="44"/>
    </row>
    <row r="62" spans="1:23" customFormat="1" x14ac:dyDescent="0.3">
      <c r="A62" t="s">
        <v>35</v>
      </c>
      <c r="B62">
        <v>1021144</v>
      </c>
      <c r="C62" t="s">
        <v>36</v>
      </c>
      <c r="D62" t="s">
        <v>47</v>
      </c>
      <c r="E62" s="32">
        <v>43605</v>
      </c>
      <c r="F62" t="s">
        <v>37</v>
      </c>
      <c r="G62" t="s">
        <v>85</v>
      </c>
      <c r="H62" t="s">
        <v>38</v>
      </c>
      <c r="M62" t="s">
        <v>97</v>
      </c>
      <c r="N62">
        <v>57</v>
      </c>
      <c r="O62">
        <v>27014</v>
      </c>
      <c r="P62">
        <v>26710</v>
      </c>
      <c r="Q62">
        <v>5713</v>
      </c>
      <c r="R62">
        <v>2700000</v>
      </c>
      <c r="S62" s="44">
        <v>100</v>
      </c>
      <c r="T62" s="44"/>
      <c r="U62" s="44"/>
      <c r="V62" s="44">
        <v>100</v>
      </c>
      <c r="W62" s="44"/>
    </row>
    <row r="63" spans="1:23" customFormat="1" x14ac:dyDescent="0.3">
      <c r="A63" t="s">
        <v>35</v>
      </c>
      <c r="B63">
        <v>1021144</v>
      </c>
      <c r="C63" t="s">
        <v>36</v>
      </c>
      <c r="D63" t="s">
        <v>47</v>
      </c>
      <c r="E63" s="32">
        <v>43605</v>
      </c>
      <c r="F63" t="s">
        <v>37</v>
      </c>
      <c r="G63" t="s">
        <v>99</v>
      </c>
      <c r="H63" t="s">
        <v>38</v>
      </c>
      <c r="M63" t="s">
        <v>100</v>
      </c>
      <c r="N63">
        <v>57</v>
      </c>
      <c r="O63">
        <v>27014</v>
      </c>
      <c r="P63">
        <v>26710</v>
      </c>
      <c r="Q63">
        <v>5713</v>
      </c>
      <c r="R63">
        <v>2700000</v>
      </c>
      <c r="S63" s="44">
        <v>733.25</v>
      </c>
      <c r="T63" s="44"/>
      <c r="U63" s="44"/>
      <c r="V63" s="44">
        <v>733.25</v>
      </c>
      <c r="W63" s="44"/>
    </row>
    <row r="64" spans="1:23" customFormat="1" x14ac:dyDescent="0.3">
      <c r="A64" t="s">
        <v>35</v>
      </c>
      <c r="B64">
        <v>1021144</v>
      </c>
      <c r="C64" t="s">
        <v>36</v>
      </c>
      <c r="D64" t="s">
        <v>47</v>
      </c>
      <c r="E64" s="32">
        <v>43605</v>
      </c>
      <c r="F64" t="s">
        <v>37</v>
      </c>
      <c r="G64" t="s">
        <v>85</v>
      </c>
      <c r="H64" t="s">
        <v>38</v>
      </c>
      <c r="M64" t="s">
        <v>101</v>
      </c>
      <c r="N64">
        <v>57</v>
      </c>
      <c r="O64">
        <v>27014</v>
      </c>
      <c r="P64">
        <v>26710</v>
      </c>
      <c r="Q64">
        <v>5713</v>
      </c>
      <c r="R64">
        <v>2700000</v>
      </c>
      <c r="S64" s="44">
        <v>937.25</v>
      </c>
      <c r="T64" s="44"/>
      <c r="U64" s="44"/>
      <c r="V64" s="44">
        <v>937.25</v>
      </c>
      <c r="W64" s="44"/>
    </row>
    <row r="65" spans="1:23" customFormat="1" x14ac:dyDescent="0.3">
      <c r="A65" t="s">
        <v>35</v>
      </c>
      <c r="B65">
        <v>1021144</v>
      </c>
      <c r="C65" t="s">
        <v>36</v>
      </c>
      <c r="D65" t="s">
        <v>47</v>
      </c>
      <c r="E65" s="32">
        <v>43605</v>
      </c>
      <c r="F65" t="s">
        <v>37</v>
      </c>
      <c r="G65" t="s">
        <v>85</v>
      </c>
      <c r="H65" t="s">
        <v>38</v>
      </c>
      <c r="M65" t="s">
        <v>98</v>
      </c>
      <c r="N65">
        <v>57</v>
      </c>
      <c r="O65">
        <v>27014</v>
      </c>
      <c r="P65">
        <v>26710</v>
      </c>
      <c r="Q65">
        <v>5713</v>
      </c>
      <c r="R65">
        <v>2700000</v>
      </c>
      <c r="S65" s="44">
        <v>1341.51</v>
      </c>
      <c r="T65" s="44"/>
      <c r="U65" s="44"/>
      <c r="V65" s="44">
        <v>1341.51</v>
      </c>
      <c r="W65" s="44"/>
    </row>
    <row r="66" spans="1:23" customFormat="1" x14ac:dyDescent="0.3">
      <c r="A66" t="s">
        <v>35</v>
      </c>
      <c r="B66">
        <v>1021144</v>
      </c>
      <c r="C66" t="s">
        <v>36</v>
      </c>
      <c r="D66" t="s">
        <v>47</v>
      </c>
      <c r="E66" s="32">
        <v>43605</v>
      </c>
      <c r="F66" t="s">
        <v>37</v>
      </c>
      <c r="G66" t="s">
        <v>85</v>
      </c>
      <c r="H66" t="s">
        <v>38</v>
      </c>
      <c r="M66" t="s">
        <v>102</v>
      </c>
      <c r="N66">
        <v>57</v>
      </c>
      <c r="O66">
        <v>27014</v>
      </c>
      <c r="P66">
        <v>26710</v>
      </c>
      <c r="Q66">
        <v>5713</v>
      </c>
      <c r="R66">
        <v>2700000</v>
      </c>
      <c r="S66" s="44">
        <v>2429.25</v>
      </c>
      <c r="T66" s="44"/>
      <c r="U66" s="44"/>
      <c r="V66" s="44">
        <v>2429.25</v>
      </c>
      <c r="W66" s="44"/>
    </row>
    <row r="67" spans="1:23" customFormat="1" x14ac:dyDescent="0.3">
      <c r="A67" t="s">
        <v>35</v>
      </c>
      <c r="B67">
        <v>1021144</v>
      </c>
      <c r="C67" t="s">
        <v>36</v>
      </c>
      <c r="D67" t="s">
        <v>47</v>
      </c>
      <c r="E67" s="32">
        <v>43605</v>
      </c>
      <c r="F67" t="s">
        <v>37</v>
      </c>
      <c r="G67" t="s">
        <v>85</v>
      </c>
      <c r="H67" t="s">
        <v>38</v>
      </c>
      <c r="M67" t="s">
        <v>103</v>
      </c>
      <c r="N67">
        <v>57</v>
      </c>
      <c r="O67">
        <v>27014</v>
      </c>
      <c r="P67">
        <v>26710</v>
      </c>
      <c r="Q67">
        <v>5714</v>
      </c>
      <c r="R67">
        <v>2700000</v>
      </c>
      <c r="S67" s="44">
        <v>-359.28</v>
      </c>
      <c r="T67" s="44"/>
      <c r="U67" s="44">
        <v>-359.28</v>
      </c>
      <c r="V67" s="44"/>
      <c r="W67" s="44"/>
    </row>
    <row r="68" spans="1:23" customFormat="1" x14ac:dyDescent="0.3">
      <c r="A68" t="s">
        <v>35</v>
      </c>
      <c r="B68">
        <v>1021144</v>
      </c>
      <c r="C68" t="s">
        <v>36</v>
      </c>
      <c r="D68" t="s">
        <v>47</v>
      </c>
      <c r="E68" s="32">
        <v>43605</v>
      </c>
      <c r="F68" t="s">
        <v>37</v>
      </c>
      <c r="G68" t="s">
        <v>85</v>
      </c>
      <c r="H68" t="s">
        <v>38</v>
      </c>
      <c r="M68" t="s">
        <v>104</v>
      </c>
      <c r="N68">
        <v>57</v>
      </c>
      <c r="O68">
        <v>27014</v>
      </c>
      <c r="P68">
        <v>26710</v>
      </c>
      <c r="Q68">
        <v>5714</v>
      </c>
      <c r="R68">
        <v>2700000</v>
      </c>
      <c r="S68" s="44">
        <v>-16.97</v>
      </c>
      <c r="T68" s="44"/>
      <c r="U68" s="44">
        <v>-16.97</v>
      </c>
      <c r="V68" s="44"/>
      <c r="W68" s="44"/>
    </row>
    <row r="69" spans="1:23" customFormat="1" x14ac:dyDescent="0.3">
      <c r="A69" t="s">
        <v>35</v>
      </c>
      <c r="B69">
        <v>1021144</v>
      </c>
      <c r="C69" t="s">
        <v>36</v>
      </c>
      <c r="D69" t="s">
        <v>47</v>
      </c>
      <c r="E69" s="32">
        <v>43605</v>
      </c>
      <c r="F69" t="s">
        <v>37</v>
      </c>
      <c r="G69" t="s">
        <v>85</v>
      </c>
      <c r="H69" t="s">
        <v>38</v>
      </c>
      <c r="M69" t="s">
        <v>105</v>
      </c>
      <c r="N69">
        <v>57</v>
      </c>
      <c r="O69">
        <v>27014</v>
      </c>
      <c r="P69">
        <v>26710</v>
      </c>
      <c r="Q69">
        <v>5714</v>
      </c>
      <c r="R69">
        <v>2700000</v>
      </c>
      <c r="S69" s="44">
        <v>200</v>
      </c>
      <c r="T69" s="44"/>
      <c r="U69" s="44">
        <v>200</v>
      </c>
      <c r="V69" s="44"/>
      <c r="W69" s="44"/>
    </row>
    <row r="70" spans="1:23" customFormat="1" x14ac:dyDescent="0.3">
      <c r="A70" t="s">
        <v>35</v>
      </c>
      <c r="B70">
        <v>1021144</v>
      </c>
      <c r="C70" t="s">
        <v>36</v>
      </c>
      <c r="D70" t="s">
        <v>47</v>
      </c>
      <c r="E70" s="32">
        <v>43605</v>
      </c>
      <c r="F70" t="s">
        <v>37</v>
      </c>
      <c r="G70" t="s">
        <v>85</v>
      </c>
      <c r="H70" t="s">
        <v>38</v>
      </c>
      <c r="M70" t="s">
        <v>105</v>
      </c>
      <c r="N70">
        <v>57</v>
      </c>
      <c r="O70">
        <v>27014</v>
      </c>
      <c r="P70">
        <v>26710</v>
      </c>
      <c r="Q70">
        <v>5714</v>
      </c>
      <c r="R70">
        <v>2700000</v>
      </c>
      <c r="S70" s="44">
        <v>945.67</v>
      </c>
      <c r="T70" s="44"/>
      <c r="U70" s="44">
        <v>945.67</v>
      </c>
      <c r="V70" s="44"/>
      <c r="W70" s="44"/>
    </row>
    <row r="71" spans="1:23" customFormat="1" x14ac:dyDescent="0.3">
      <c r="A71" t="s">
        <v>35</v>
      </c>
      <c r="B71">
        <v>1021144</v>
      </c>
      <c r="C71" t="s">
        <v>36</v>
      </c>
      <c r="D71" t="s">
        <v>47</v>
      </c>
      <c r="E71" s="32">
        <v>43605</v>
      </c>
      <c r="F71" t="s">
        <v>48</v>
      </c>
      <c r="G71" t="s">
        <v>106</v>
      </c>
      <c r="H71" t="s">
        <v>38</v>
      </c>
      <c r="I71" s="41">
        <v>43585</v>
      </c>
      <c r="J71" t="s">
        <v>107</v>
      </c>
      <c r="K71" t="s">
        <v>108</v>
      </c>
      <c r="M71" t="s">
        <v>109</v>
      </c>
      <c r="N71">
        <v>57</v>
      </c>
      <c r="O71">
        <v>27014</v>
      </c>
      <c r="P71">
        <v>26710</v>
      </c>
      <c r="Q71">
        <v>5718</v>
      </c>
      <c r="R71">
        <v>2700000</v>
      </c>
      <c r="S71" s="44">
        <v>14.07</v>
      </c>
      <c r="T71" s="44"/>
      <c r="U71" s="44"/>
      <c r="V71" s="44">
        <v>14.07</v>
      </c>
      <c r="W71" s="30"/>
    </row>
    <row r="72" spans="1:23" customFormat="1" x14ac:dyDescent="0.3">
      <c r="A72" t="s">
        <v>35</v>
      </c>
      <c r="B72">
        <v>1021144</v>
      </c>
      <c r="C72" t="s">
        <v>36</v>
      </c>
      <c r="D72" t="s">
        <v>47</v>
      </c>
      <c r="E72" s="32">
        <v>43605</v>
      </c>
      <c r="F72" t="s">
        <v>48</v>
      </c>
      <c r="G72" t="s">
        <v>110</v>
      </c>
      <c r="H72" t="s">
        <v>38</v>
      </c>
      <c r="I72" s="41">
        <v>43599</v>
      </c>
      <c r="J72" t="s">
        <v>52</v>
      </c>
      <c r="K72" t="s">
        <v>111</v>
      </c>
      <c r="M72" t="s">
        <v>53</v>
      </c>
      <c r="N72">
        <v>57</v>
      </c>
      <c r="O72">
        <v>27014</v>
      </c>
      <c r="P72">
        <v>26710</v>
      </c>
      <c r="Q72">
        <v>5718</v>
      </c>
      <c r="R72">
        <v>2700000</v>
      </c>
      <c r="S72" s="44">
        <v>29.05</v>
      </c>
      <c r="T72" s="44"/>
      <c r="U72" s="44"/>
      <c r="V72" s="44">
        <v>29.05</v>
      </c>
      <c r="W72" s="30"/>
    </row>
    <row r="73" spans="1:23" customFormat="1" x14ac:dyDescent="0.3">
      <c r="A73" t="s">
        <v>35</v>
      </c>
      <c r="B73">
        <v>1021144</v>
      </c>
      <c r="C73" t="s">
        <v>36</v>
      </c>
      <c r="D73" t="s">
        <v>47</v>
      </c>
      <c r="E73" s="32">
        <v>43605</v>
      </c>
      <c r="F73" t="s">
        <v>48</v>
      </c>
      <c r="G73" t="s">
        <v>110</v>
      </c>
      <c r="H73" t="s">
        <v>38</v>
      </c>
      <c r="I73" s="41">
        <v>43591</v>
      </c>
      <c r="J73" t="s">
        <v>52</v>
      </c>
      <c r="K73" t="s">
        <v>111</v>
      </c>
      <c r="M73" t="s">
        <v>53</v>
      </c>
      <c r="N73">
        <v>57</v>
      </c>
      <c r="O73">
        <v>27014</v>
      </c>
      <c r="P73">
        <v>26710</v>
      </c>
      <c r="Q73">
        <v>5718</v>
      </c>
      <c r="R73">
        <v>2700000</v>
      </c>
      <c r="S73" s="44">
        <v>29.05</v>
      </c>
      <c r="T73" s="44"/>
      <c r="U73" s="44"/>
      <c r="V73" s="44">
        <v>29.05</v>
      </c>
      <c r="W73" s="30"/>
    </row>
    <row r="74" spans="1:23" customFormat="1" x14ac:dyDescent="0.3">
      <c r="A74" t="s">
        <v>35</v>
      </c>
      <c r="B74">
        <v>1021144</v>
      </c>
      <c r="C74" t="s">
        <v>36</v>
      </c>
      <c r="D74" t="s">
        <v>47</v>
      </c>
      <c r="E74" s="32">
        <v>43605</v>
      </c>
      <c r="F74" t="s">
        <v>48</v>
      </c>
      <c r="G74" t="s">
        <v>110</v>
      </c>
      <c r="H74" t="s">
        <v>38</v>
      </c>
      <c r="I74" s="41">
        <v>43613</v>
      </c>
      <c r="J74" t="s">
        <v>52</v>
      </c>
      <c r="K74" t="s">
        <v>111</v>
      </c>
      <c r="M74" t="s">
        <v>53</v>
      </c>
      <c r="N74">
        <v>57</v>
      </c>
      <c r="O74">
        <v>27014</v>
      </c>
      <c r="P74">
        <v>26710</v>
      </c>
      <c r="Q74">
        <v>5718</v>
      </c>
      <c r="R74">
        <v>2700000</v>
      </c>
      <c r="S74" s="44">
        <v>29.05</v>
      </c>
      <c r="T74" s="44"/>
      <c r="U74" s="44"/>
      <c r="V74" s="44">
        <v>29.05</v>
      </c>
      <c r="W74" s="30"/>
    </row>
    <row r="75" spans="1:23" customFormat="1" x14ac:dyDescent="0.3">
      <c r="A75" t="s">
        <v>35</v>
      </c>
      <c r="B75">
        <v>1021144</v>
      </c>
      <c r="C75" t="s">
        <v>36</v>
      </c>
      <c r="D75" t="s">
        <v>47</v>
      </c>
      <c r="E75" s="32">
        <v>43605</v>
      </c>
      <c r="F75" t="s">
        <v>48</v>
      </c>
      <c r="G75" t="s">
        <v>110</v>
      </c>
      <c r="H75" t="s">
        <v>38</v>
      </c>
      <c r="I75" s="41">
        <v>43614</v>
      </c>
      <c r="J75" t="s">
        <v>49</v>
      </c>
      <c r="K75" t="s">
        <v>111</v>
      </c>
      <c r="M75" t="s">
        <v>51</v>
      </c>
      <c r="N75">
        <v>57</v>
      </c>
      <c r="O75">
        <v>27014</v>
      </c>
      <c r="P75">
        <v>26710</v>
      </c>
      <c r="Q75">
        <v>5718</v>
      </c>
      <c r="R75">
        <v>2700000</v>
      </c>
      <c r="S75" s="44">
        <v>30.77</v>
      </c>
      <c r="T75" s="44"/>
      <c r="U75" s="44"/>
      <c r="V75" s="44">
        <v>30.77</v>
      </c>
      <c r="W75" s="30"/>
    </row>
    <row r="76" spans="1:23" customFormat="1" x14ac:dyDescent="0.3">
      <c r="A76" t="s">
        <v>35</v>
      </c>
      <c r="B76">
        <v>1021144</v>
      </c>
      <c r="C76" t="s">
        <v>36</v>
      </c>
      <c r="D76" t="s">
        <v>47</v>
      </c>
      <c r="E76" s="32">
        <v>43605</v>
      </c>
      <c r="F76" t="s">
        <v>48</v>
      </c>
      <c r="G76" t="s">
        <v>106</v>
      </c>
      <c r="H76" t="s">
        <v>38</v>
      </c>
      <c r="I76" s="41">
        <v>43586</v>
      </c>
      <c r="J76" t="s">
        <v>49</v>
      </c>
      <c r="K76" t="s">
        <v>108</v>
      </c>
      <c r="M76" t="s">
        <v>112</v>
      </c>
      <c r="N76">
        <v>57</v>
      </c>
      <c r="O76">
        <v>27014</v>
      </c>
      <c r="P76">
        <v>26710</v>
      </c>
      <c r="Q76">
        <v>5718</v>
      </c>
      <c r="R76">
        <v>2700000</v>
      </c>
      <c r="S76" s="44">
        <v>30.77</v>
      </c>
      <c r="T76" s="44"/>
      <c r="U76" s="44"/>
      <c r="V76" s="44">
        <v>30.77</v>
      </c>
      <c r="W76" s="30"/>
    </row>
    <row r="77" spans="1:23" customFormat="1" x14ac:dyDescent="0.3">
      <c r="A77" t="s">
        <v>35</v>
      </c>
      <c r="B77">
        <v>1021144</v>
      </c>
      <c r="C77" t="s">
        <v>36</v>
      </c>
      <c r="D77" t="s">
        <v>47</v>
      </c>
      <c r="E77" s="32">
        <v>43605</v>
      </c>
      <c r="F77" t="s">
        <v>48</v>
      </c>
      <c r="G77" t="s">
        <v>106</v>
      </c>
      <c r="H77" t="s">
        <v>38</v>
      </c>
      <c r="I77" s="41">
        <v>43584</v>
      </c>
      <c r="J77" t="s">
        <v>54</v>
      </c>
      <c r="K77" t="s">
        <v>108</v>
      </c>
      <c r="L77" t="s">
        <v>60</v>
      </c>
      <c r="M77" t="s">
        <v>56</v>
      </c>
      <c r="N77">
        <v>57</v>
      </c>
      <c r="O77">
        <v>27014</v>
      </c>
      <c r="P77">
        <v>26710</v>
      </c>
      <c r="Q77">
        <v>5718</v>
      </c>
      <c r="R77">
        <v>2700000</v>
      </c>
      <c r="S77" s="44">
        <v>31.01</v>
      </c>
      <c r="T77" s="44"/>
      <c r="U77" s="44"/>
      <c r="V77" s="44">
        <v>31.01</v>
      </c>
      <c r="W77" s="30"/>
    </row>
    <row r="78" spans="1:23" customFormat="1" x14ac:dyDescent="0.3">
      <c r="A78" t="s">
        <v>35</v>
      </c>
      <c r="B78">
        <v>1021144</v>
      </c>
      <c r="C78" t="s">
        <v>36</v>
      </c>
      <c r="D78" t="s">
        <v>47</v>
      </c>
      <c r="E78" s="32">
        <v>43605</v>
      </c>
      <c r="F78" t="s">
        <v>48</v>
      </c>
      <c r="G78" t="s">
        <v>110</v>
      </c>
      <c r="H78" t="s">
        <v>38</v>
      </c>
      <c r="I78" s="41">
        <v>43592</v>
      </c>
      <c r="J78" t="s">
        <v>52</v>
      </c>
      <c r="K78" t="s">
        <v>111</v>
      </c>
      <c r="M78" t="s">
        <v>113</v>
      </c>
      <c r="N78">
        <v>57</v>
      </c>
      <c r="O78">
        <v>27014</v>
      </c>
      <c r="P78">
        <v>26710</v>
      </c>
      <c r="Q78">
        <v>5718</v>
      </c>
      <c r="R78">
        <v>2700000</v>
      </c>
      <c r="S78" s="44">
        <v>31.67</v>
      </c>
      <c r="T78" s="44"/>
      <c r="U78" s="44"/>
      <c r="V78" s="44">
        <v>31.67</v>
      </c>
      <c r="W78" s="30"/>
    </row>
    <row r="79" spans="1:23" customFormat="1" x14ac:dyDescent="0.3">
      <c r="A79" t="s">
        <v>35</v>
      </c>
      <c r="B79">
        <v>1021144</v>
      </c>
      <c r="C79" t="s">
        <v>36</v>
      </c>
      <c r="D79" t="s">
        <v>47</v>
      </c>
      <c r="E79" s="32">
        <v>43605</v>
      </c>
      <c r="F79" t="s">
        <v>48</v>
      </c>
      <c r="G79" t="s">
        <v>106</v>
      </c>
      <c r="H79" t="s">
        <v>38</v>
      </c>
      <c r="I79" s="41">
        <v>43584</v>
      </c>
      <c r="J79" t="s">
        <v>52</v>
      </c>
      <c r="K79" t="s">
        <v>108</v>
      </c>
      <c r="M79" t="s">
        <v>57</v>
      </c>
      <c r="N79">
        <v>57</v>
      </c>
      <c r="O79">
        <v>27014</v>
      </c>
      <c r="P79">
        <v>26710</v>
      </c>
      <c r="Q79">
        <v>5718</v>
      </c>
      <c r="R79">
        <v>2700000</v>
      </c>
      <c r="S79" s="44">
        <v>39.049999999999997</v>
      </c>
      <c r="T79" s="44"/>
      <c r="U79" s="44"/>
      <c r="V79" s="44">
        <v>39.049999999999997</v>
      </c>
      <c r="W79" s="30"/>
    </row>
    <row r="80" spans="1:23" customFormat="1" x14ac:dyDescent="0.3">
      <c r="A80" t="s">
        <v>35</v>
      </c>
      <c r="B80">
        <v>1021144</v>
      </c>
      <c r="C80" t="s">
        <v>36</v>
      </c>
      <c r="D80" t="s">
        <v>47</v>
      </c>
      <c r="E80" s="32">
        <v>43605</v>
      </c>
      <c r="F80" t="s">
        <v>48</v>
      </c>
      <c r="G80" t="s">
        <v>106</v>
      </c>
      <c r="H80" t="s">
        <v>38</v>
      </c>
      <c r="I80" s="41">
        <v>43585</v>
      </c>
      <c r="J80" t="s">
        <v>52</v>
      </c>
      <c r="K80" t="s">
        <v>108</v>
      </c>
      <c r="M80" t="s">
        <v>58</v>
      </c>
      <c r="N80">
        <v>57</v>
      </c>
      <c r="O80">
        <v>27014</v>
      </c>
      <c r="P80">
        <v>26710</v>
      </c>
      <c r="Q80">
        <v>5718</v>
      </c>
      <c r="R80">
        <v>2700000</v>
      </c>
      <c r="S80" s="44">
        <v>49.05</v>
      </c>
      <c r="T80" s="44"/>
      <c r="U80" s="44"/>
      <c r="V80" s="44">
        <v>49.05</v>
      </c>
      <c r="W80" s="30"/>
    </row>
    <row r="81" spans="1:24" customFormat="1" x14ac:dyDescent="0.3">
      <c r="A81" t="s">
        <v>35</v>
      </c>
      <c r="B81">
        <v>1021144</v>
      </c>
      <c r="C81" t="s">
        <v>36</v>
      </c>
      <c r="D81" t="s">
        <v>47</v>
      </c>
      <c r="E81" s="32">
        <v>43605</v>
      </c>
      <c r="F81" t="s">
        <v>48</v>
      </c>
      <c r="G81" t="s">
        <v>106</v>
      </c>
      <c r="H81" t="s">
        <v>38</v>
      </c>
      <c r="I81" s="41">
        <v>43584</v>
      </c>
      <c r="J81" t="s">
        <v>59</v>
      </c>
      <c r="K81" t="s">
        <v>108</v>
      </c>
      <c r="L81" t="s">
        <v>60</v>
      </c>
      <c r="M81" t="s">
        <v>63</v>
      </c>
      <c r="N81">
        <v>57</v>
      </c>
      <c r="O81">
        <v>27014</v>
      </c>
      <c r="P81">
        <v>26710</v>
      </c>
      <c r="Q81">
        <v>5718</v>
      </c>
      <c r="R81" s="33">
        <v>2700000</v>
      </c>
      <c r="S81" s="45">
        <v>226</v>
      </c>
      <c r="T81" s="45"/>
      <c r="U81" s="45"/>
      <c r="V81" s="45">
        <v>226</v>
      </c>
      <c r="W81" s="46"/>
    </row>
    <row r="82" spans="1:24" x14ac:dyDescent="0.3">
      <c r="R82" s="31" t="s">
        <v>39</v>
      </c>
      <c r="S82" s="30">
        <f>SUM(S44:S81)</f>
        <v>11278.849999999997</v>
      </c>
      <c r="T82" s="30">
        <f t="shared" ref="T82:W82" si="2">SUM(T44:T81)</f>
        <v>4216.63</v>
      </c>
      <c r="U82" s="30">
        <f t="shared" si="2"/>
        <v>769.42</v>
      </c>
      <c r="V82" s="30">
        <f>SUM(V44:V81)</f>
        <v>6282.800000000002</v>
      </c>
      <c r="W82" s="30">
        <f t="shared" si="2"/>
        <v>10</v>
      </c>
      <c r="X82" s="23" t="b">
        <f>IF(S82=SUM(T82:W82),TRUE,FALSE)</f>
        <v>1</v>
      </c>
    </row>
    <row r="83" spans="1:24" x14ac:dyDescent="0.3">
      <c r="R83" s="31" t="s">
        <v>40</v>
      </c>
      <c r="S83" s="30">
        <f>S41+S82</f>
        <v>13174.369999999995</v>
      </c>
      <c r="T83" s="30">
        <f t="shared" ref="T83:W83" si="3">T41+T82</f>
        <v>4947.68</v>
      </c>
      <c r="U83" s="30">
        <f t="shared" si="3"/>
        <v>769.42</v>
      </c>
      <c r="V83" s="30">
        <f t="shared" si="3"/>
        <v>7007.340000000002</v>
      </c>
      <c r="W83" s="30">
        <f t="shared" si="3"/>
        <v>449.92999999999995</v>
      </c>
    </row>
    <row r="86" spans="1:24" customFormat="1" x14ac:dyDescent="0.3">
      <c r="A86" t="s">
        <v>35</v>
      </c>
      <c r="B86">
        <v>1021144</v>
      </c>
      <c r="C86" t="s">
        <v>36</v>
      </c>
      <c r="D86" t="s">
        <v>47</v>
      </c>
      <c r="E86" s="32">
        <v>43636</v>
      </c>
      <c r="F86" t="s">
        <v>37</v>
      </c>
      <c r="G86" t="s">
        <v>114</v>
      </c>
      <c r="H86" t="s">
        <v>38</v>
      </c>
      <c r="M86" t="s">
        <v>115</v>
      </c>
      <c r="N86">
        <v>57</v>
      </c>
      <c r="O86">
        <v>27014</v>
      </c>
      <c r="P86">
        <v>26710</v>
      </c>
      <c r="Q86">
        <v>5711</v>
      </c>
      <c r="R86">
        <v>2700000</v>
      </c>
      <c r="S86" s="44">
        <v>424.25</v>
      </c>
      <c r="T86" s="44">
        <v>424.25</v>
      </c>
      <c r="U86" s="44"/>
      <c r="V86" s="44"/>
      <c r="W86" s="44"/>
    </row>
    <row r="87" spans="1:24" customFormat="1" x14ac:dyDescent="0.3">
      <c r="A87" t="s">
        <v>35</v>
      </c>
      <c r="B87">
        <v>1021144</v>
      </c>
      <c r="C87" t="s">
        <v>36</v>
      </c>
      <c r="D87" t="s">
        <v>47</v>
      </c>
      <c r="E87" s="32">
        <v>43636</v>
      </c>
      <c r="F87" t="s">
        <v>37</v>
      </c>
      <c r="G87" t="s">
        <v>114</v>
      </c>
      <c r="H87" t="s">
        <v>38</v>
      </c>
      <c r="M87" t="s">
        <v>116</v>
      </c>
      <c r="N87">
        <v>57</v>
      </c>
      <c r="O87">
        <v>27014</v>
      </c>
      <c r="P87">
        <v>26710</v>
      </c>
      <c r="Q87">
        <v>5712</v>
      </c>
      <c r="R87">
        <v>2700000</v>
      </c>
      <c r="S87" s="44">
        <v>50</v>
      </c>
      <c r="T87" s="44">
        <v>50</v>
      </c>
      <c r="U87" s="44"/>
      <c r="V87" s="44"/>
      <c r="W87" s="44"/>
    </row>
    <row r="88" spans="1:24" customFormat="1" x14ac:dyDescent="0.3">
      <c r="A88" t="s">
        <v>35</v>
      </c>
      <c r="B88">
        <v>1021144</v>
      </c>
      <c r="C88" t="s">
        <v>36</v>
      </c>
      <c r="D88" t="s">
        <v>47</v>
      </c>
      <c r="E88" s="32">
        <v>43636</v>
      </c>
      <c r="F88" t="s">
        <v>37</v>
      </c>
      <c r="G88" t="s">
        <v>114</v>
      </c>
      <c r="H88" t="s">
        <v>38</v>
      </c>
      <c r="M88" t="s">
        <v>116</v>
      </c>
      <c r="N88">
        <v>57</v>
      </c>
      <c r="O88">
        <v>27014</v>
      </c>
      <c r="P88">
        <v>26710</v>
      </c>
      <c r="Q88">
        <v>5712</v>
      </c>
      <c r="R88">
        <v>2700000</v>
      </c>
      <c r="S88" s="44">
        <v>65</v>
      </c>
      <c r="T88" s="44">
        <v>65</v>
      </c>
      <c r="U88" s="44"/>
      <c r="V88" s="44"/>
      <c r="W88" s="44"/>
    </row>
    <row r="89" spans="1:24" customFormat="1" x14ac:dyDescent="0.3">
      <c r="A89" t="s">
        <v>35</v>
      </c>
      <c r="B89">
        <v>1021144</v>
      </c>
      <c r="C89" t="s">
        <v>36</v>
      </c>
      <c r="D89" t="s">
        <v>47</v>
      </c>
      <c r="E89" s="32">
        <v>43636</v>
      </c>
      <c r="F89" t="s">
        <v>37</v>
      </c>
      <c r="G89" t="s">
        <v>114</v>
      </c>
      <c r="H89" t="s">
        <v>38</v>
      </c>
      <c r="M89" t="s">
        <v>117</v>
      </c>
      <c r="N89">
        <v>57</v>
      </c>
      <c r="O89">
        <v>27014</v>
      </c>
      <c r="P89">
        <v>26710</v>
      </c>
      <c r="Q89">
        <v>5712</v>
      </c>
      <c r="R89">
        <v>2700000</v>
      </c>
      <c r="S89" s="44">
        <v>100</v>
      </c>
      <c r="T89" s="44">
        <v>100</v>
      </c>
      <c r="U89" s="44"/>
      <c r="V89" s="44"/>
      <c r="W89" s="44"/>
    </row>
    <row r="90" spans="1:24" customFormat="1" x14ac:dyDescent="0.3">
      <c r="A90" t="s">
        <v>35</v>
      </c>
      <c r="B90">
        <v>1021144</v>
      </c>
      <c r="C90" t="s">
        <v>36</v>
      </c>
      <c r="D90" t="s">
        <v>47</v>
      </c>
      <c r="E90" s="32">
        <v>43636</v>
      </c>
      <c r="F90" t="s">
        <v>37</v>
      </c>
      <c r="G90" t="s">
        <v>114</v>
      </c>
      <c r="H90" t="s">
        <v>38</v>
      </c>
      <c r="M90" t="s">
        <v>94</v>
      </c>
      <c r="N90">
        <v>57</v>
      </c>
      <c r="O90">
        <v>27014</v>
      </c>
      <c r="P90">
        <v>26710</v>
      </c>
      <c r="Q90">
        <v>5712</v>
      </c>
      <c r="R90">
        <v>2700000</v>
      </c>
      <c r="S90" s="44">
        <v>100</v>
      </c>
      <c r="T90" s="44">
        <v>100</v>
      </c>
      <c r="U90" s="44"/>
      <c r="V90" s="44"/>
      <c r="W90" s="44"/>
    </row>
    <row r="91" spans="1:24" customFormat="1" x14ac:dyDescent="0.3">
      <c r="A91" t="s">
        <v>35</v>
      </c>
      <c r="B91">
        <v>1021144</v>
      </c>
      <c r="C91" t="s">
        <v>36</v>
      </c>
      <c r="D91" t="s">
        <v>47</v>
      </c>
      <c r="E91" s="32">
        <v>43636</v>
      </c>
      <c r="F91" t="s">
        <v>37</v>
      </c>
      <c r="G91" t="s">
        <v>114</v>
      </c>
      <c r="H91" t="s">
        <v>38</v>
      </c>
      <c r="M91" t="s">
        <v>118</v>
      </c>
      <c r="N91">
        <v>57</v>
      </c>
      <c r="O91">
        <v>27014</v>
      </c>
      <c r="P91">
        <v>26710</v>
      </c>
      <c r="Q91">
        <v>5713</v>
      </c>
      <c r="R91">
        <v>2700000</v>
      </c>
      <c r="S91" s="44">
        <v>-15</v>
      </c>
      <c r="T91" s="44"/>
      <c r="U91" s="44"/>
      <c r="V91" s="44">
        <v>-15</v>
      </c>
      <c r="W91" s="44"/>
    </row>
    <row r="92" spans="1:24" customFormat="1" x14ac:dyDescent="0.3">
      <c r="A92" t="s">
        <v>35</v>
      </c>
      <c r="B92">
        <v>1021144</v>
      </c>
      <c r="C92" t="s">
        <v>36</v>
      </c>
      <c r="D92" t="s">
        <v>47</v>
      </c>
      <c r="E92" s="32">
        <v>43636</v>
      </c>
      <c r="F92" t="s">
        <v>37</v>
      </c>
      <c r="G92" t="s">
        <v>114</v>
      </c>
      <c r="H92" t="s">
        <v>38</v>
      </c>
      <c r="M92" t="s">
        <v>119</v>
      </c>
      <c r="N92">
        <v>57</v>
      </c>
      <c r="O92">
        <v>27014</v>
      </c>
      <c r="P92">
        <v>26710</v>
      </c>
      <c r="Q92">
        <v>5713</v>
      </c>
      <c r="R92">
        <v>2700000</v>
      </c>
      <c r="S92" s="44">
        <v>12</v>
      </c>
      <c r="T92" s="44"/>
      <c r="U92" s="44"/>
      <c r="V92" s="44">
        <v>12</v>
      </c>
      <c r="W92" s="44"/>
    </row>
    <row r="93" spans="1:24" customFormat="1" x14ac:dyDescent="0.3">
      <c r="A93" t="s">
        <v>35</v>
      </c>
      <c r="B93">
        <v>1021144</v>
      </c>
      <c r="C93" t="s">
        <v>36</v>
      </c>
      <c r="D93" t="s">
        <v>47</v>
      </c>
      <c r="E93" s="32">
        <v>43636</v>
      </c>
      <c r="F93" t="s">
        <v>37</v>
      </c>
      <c r="G93" t="s">
        <v>114</v>
      </c>
      <c r="H93" t="s">
        <v>38</v>
      </c>
      <c r="M93" t="s">
        <v>119</v>
      </c>
      <c r="N93">
        <v>57</v>
      </c>
      <c r="O93">
        <v>27014</v>
      </c>
      <c r="P93">
        <v>26710</v>
      </c>
      <c r="Q93">
        <v>5713</v>
      </c>
      <c r="R93">
        <v>2700000</v>
      </c>
      <c r="S93" s="44">
        <v>150</v>
      </c>
      <c r="T93" s="44"/>
      <c r="U93" s="44"/>
      <c r="V93" s="44">
        <v>150</v>
      </c>
      <c r="W93" s="44"/>
    </row>
    <row r="94" spans="1:24" customFormat="1" x14ac:dyDescent="0.3">
      <c r="A94" t="s">
        <v>35</v>
      </c>
      <c r="B94">
        <v>1021144</v>
      </c>
      <c r="C94" t="s">
        <v>36</v>
      </c>
      <c r="D94" t="s">
        <v>47</v>
      </c>
      <c r="E94" s="32">
        <v>43636</v>
      </c>
      <c r="F94" t="s">
        <v>48</v>
      </c>
      <c r="G94" t="s">
        <v>120</v>
      </c>
      <c r="H94" t="s">
        <v>38</v>
      </c>
      <c r="I94" s="41">
        <v>43606</v>
      </c>
      <c r="J94" t="s">
        <v>121</v>
      </c>
      <c r="K94" t="s">
        <v>122</v>
      </c>
      <c r="M94" t="s">
        <v>123</v>
      </c>
      <c r="N94">
        <v>57</v>
      </c>
      <c r="O94">
        <v>27014</v>
      </c>
      <c r="P94">
        <v>26710</v>
      </c>
      <c r="Q94">
        <v>5718</v>
      </c>
      <c r="R94">
        <v>2700000</v>
      </c>
      <c r="S94" s="44">
        <v>19.45</v>
      </c>
      <c r="T94" s="44"/>
      <c r="U94" s="44">
        <v>19.45</v>
      </c>
      <c r="V94" s="44"/>
      <c r="W94" s="30"/>
    </row>
    <row r="95" spans="1:24" customFormat="1" x14ac:dyDescent="0.3">
      <c r="A95" t="s">
        <v>35</v>
      </c>
      <c r="B95">
        <v>1021144</v>
      </c>
      <c r="C95" t="s">
        <v>36</v>
      </c>
      <c r="D95" t="s">
        <v>47</v>
      </c>
      <c r="E95" s="32">
        <v>43636</v>
      </c>
      <c r="F95" t="s">
        <v>48</v>
      </c>
      <c r="G95" t="s">
        <v>120</v>
      </c>
      <c r="H95" t="s">
        <v>38</v>
      </c>
      <c r="I95" s="41">
        <v>43605</v>
      </c>
      <c r="J95" t="s">
        <v>121</v>
      </c>
      <c r="K95" t="s">
        <v>122</v>
      </c>
      <c r="M95" t="s">
        <v>124</v>
      </c>
      <c r="N95">
        <v>57</v>
      </c>
      <c r="O95">
        <v>27014</v>
      </c>
      <c r="P95">
        <v>26710</v>
      </c>
      <c r="Q95">
        <v>5718</v>
      </c>
      <c r="R95">
        <v>2700000</v>
      </c>
      <c r="S95" s="44">
        <v>22.27</v>
      </c>
      <c r="T95" s="44"/>
      <c r="U95" s="44">
        <v>22.27</v>
      </c>
      <c r="V95" s="44"/>
      <c r="W95" s="30"/>
    </row>
    <row r="96" spans="1:24" customFormat="1" x14ac:dyDescent="0.3">
      <c r="A96" t="s">
        <v>35</v>
      </c>
      <c r="B96">
        <v>1021144</v>
      </c>
      <c r="C96" t="s">
        <v>36</v>
      </c>
      <c r="D96" t="s">
        <v>47</v>
      </c>
      <c r="E96" s="32">
        <v>43636</v>
      </c>
      <c r="F96" t="s">
        <v>48</v>
      </c>
      <c r="G96" t="s">
        <v>120</v>
      </c>
      <c r="H96" t="s">
        <v>38</v>
      </c>
      <c r="I96" s="41">
        <v>43608</v>
      </c>
      <c r="J96" t="s">
        <v>121</v>
      </c>
      <c r="K96" t="s">
        <v>122</v>
      </c>
      <c r="M96" t="s">
        <v>51</v>
      </c>
      <c r="N96">
        <v>57</v>
      </c>
      <c r="O96">
        <v>27014</v>
      </c>
      <c r="P96">
        <v>26710</v>
      </c>
      <c r="Q96">
        <v>5718</v>
      </c>
      <c r="R96">
        <v>2700000</v>
      </c>
      <c r="S96" s="44">
        <v>67</v>
      </c>
      <c r="T96" s="44"/>
      <c r="U96" s="44">
        <v>67</v>
      </c>
      <c r="V96" s="44"/>
      <c r="W96" s="30"/>
    </row>
    <row r="97" spans="1:24" customFormat="1" x14ac:dyDescent="0.3">
      <c r="A97" t="s">
        <v>35</v>
      </c>
      <c r="B97">
        <v>1021144</v>
      </c>
      <c r="C97" t="s">
        <v>36</v>
      </c>
      <c r="D97" t="s">
        <v>47</v>
      </c>
      <c r="E97" s="32">
        <v>43636</v>
      </c>
      <c r="F97" t="s">
        <v>48</v>
      </c>
      <c r="G97" t="s">
        <v>120</v>
      </c>
      <c r="H97" t="s">
        <v>38</v>
      </c>
      <c r="I97" s="41">
        <v>43606</v>
      </c>
      <c r="J97" t="s">
        <v>121</v>
      </c>
      <c r="K97" t="s">
        <v>122</v>
      </c>
      <c r="M97" t="s">
        <v>125</v>
      </c>
      <c r="N97">
        <v>57</v>
      </c>
      <c r="O97">
        <v>27014</v>
      </c>
      <c r="P97">
        <v>26710</v>
      </c>
      <c r="Q97">
        <v>5718</v>
      </c>
      <c r="R97">
        <v>2700000</v>
      </c>
      <c r="S97" s="44">
        <v>105.53</v>
      </c>
      <c r="T97" s="44"/>
      <c r="U97" s="44">
        <v>105.53</v>
      </c>
      <c r="V97" s="44"/>
      <c r="W97" s="30"/>
    </row>
    <row r="98" spans="1:24" customFormat="1" x14ac:dyDescent="0.3">
      <c r="A98" t="s">
        <v>35</v>
      </c>
      <c r="B98">
        <v>1021144</v>
      </c>
      <c r="C98" t="s">
        <v>36</v>
      </c>
      <c r="D98" t="s">
        <v>47</v>
      </c>
      <c r="E98" s="32">
        <v>43636</v>
      </c>
      <c r="F98" t="s">
        <v>48</v>
      </c>
      <c r="G98" t="s">
        <v>120</v>
      </c>
      <c r="H98" t="s">
        <v>38</v>
      </c>
      <c r="I98" s="41">
        <v>43607</v>
      </c>
      <c r="J98" t="s">
        <v>121</v>
      </c>
      <c r="K98" t="s">
        <v>122</v>
      </c>
      <c r="M98" t="s">
        <v>125</v>
      </c>
      <c r="N98">
        <v>57</v>
      </c>
      <c r="O98">
        <v>27014</v>
      </c>
      <c r="P98">
        <v>26710</v>
      </c>
      <c r="Q98">
        <v>5718</v>
      </c>
      <c r="R98">
        <v>2700000</v>
      </c>
      <c r="S98" s="44">
        <v>105.53</v>
      </c>
      <c r="T98" s="44"/>
      <c r="U98" s="44">
        <v>105.53</v>
      </c>
      <c r="V98" s="44"/>
      <c r="W98" s="30"/>
    </row>
    <row r="99" spans="1:24" customFormat="1" x14ac:dyDescent="0.3">
      <c r="A99" t="s">
        <v>35</v>
      </c>
      <c r="B99">
        <v>1021144</v>
      </c>
      <c r="C99" t="s">
        <v>36</v>
      </c>
      <c r="D99" t="s">
        <v>47</v>
      </c>
      <c r="E99" s="32">
        <v>43636</v>
      </c>
      <c r="F99" t="s">
        <v>48</v>
      </c>
      <c r="G99" t="s">
        <v>120</v>
      </c>
      <c r="H99" t="s">
        <v>38</v>
      </c>
      <c r="I99" s="41">
        <v>43608</v>
      </c>
      <c r="J99" t="s">
        <v>121</v>
      </c>
      <c r="K99" t="s">
        <v>122</v>
      </c>
      <c r="M99" t="s">
        <v>126</v>
      </c>
      <c r="N99">
        <v>57</v>
      </c>
      <c r="O99">
        <v>27014</v>
      </c>
      <c r="P99">
        <v>26710</v>
      </c>
      <c r="Q99">
        <v>5718</v>
      </c>
      <c r="R99">
        <v>2700000</v>
      </c>
      <c r="S99" s="44">
        <v>107.78</v>
      </c>
      <c r="T99" s="44"/>
      <c r="U99" s="44">
        <v>107.78</v>
      </c>
      <c r="V99" s="44"/>
      <c r="W99" s="30"/>
    </row>
    <row r="100" spans="1:24" customFormat="1" x14ac:dyDescent="0.3">
      <c r="A100" t="s">
        <v>35</v>
      </c>
      <c r="B100">
        <v>1021144</v>
      </c>
      <c r="C100" t="s">
        <v>36</v>
      </c>
      <c r="D100" t="s">
        <v>47</v>
      </c>
      <c r="E100" s="32">
        <v>43636</v>
      </c>
      <c r="F100" t="s">
        <v>48</v>
      </c>
      <c r="G100" t="s">
        <v>120</v>
      </c>
      <c r="H100" t="s">
        <v>38</v>
      </c>
      <c r="I100" s="41">
        <v>43604</v>
      </c>
      <c r="J100" t="s">
        <v>121</v>
      </c>
      <c r="K100" t="s">
        <v>122</v>
      </c>
      <c r="M100" t="s">
        <v>127</v>
      </c>
      <c r="N100">
        <v>57</v>
      </c>
      <c r="O100">
        <v>27014</v>
      </c>
      <c r="P100">
        <v>26710</v>
      </c>
      <c r="Q100">
        <v>5718</v>
      </c>
      <c r="R100">
        <v>2700000</v>
      </c>
      <c r="S100" s="44">
        <v>155.36000000000001</v>
      </c>
      <c r="T100" s="44"/>
      <c r="U100" s="44">
        <v>155.36000000000001</v>
      </c>
      <c r="V100" s="44"/>
      <c r="W100" s="30"/>
    </row>
    <row r="101" spans="1:24" customFormat="1" x14ac:dyDescent="0.3">
      <c r="A101" t="s">
        <v>35</v>
      </c>
      <c r="B101">
        <v>1021144</v>
      </c>
      <c r="C101" t="s">
        <v>36</v>
      </c>
      <c r="D101" t="s">
        <v>47</v>
      </c>
      <c r="E101" s="32">
        <v>43636</v>
      </c>
      <c r="F101" t="s">
        <v>48</v>
      </c>
      <c r="G101" t="s">
        <v>120</v>
      </c>
      <c r="H101" t="s">
        <v>38</v>
      </c>
      <c r="I101" s="41">
        <v>43608</v>
      </c>
      <c r="J101" t="s">
        <v>121</v>
      </c>
      <c r="K101" t="s">
        <v>122</v>
      </c>
      <c r="M101" t="s">
        <v>128</v>
      </c>
      <c r="N101">
        <v>57</v>
      </c>
      <c r="O101">
        <v>27014</v>
      </c>
      <c r="P101">
        <v>26710</v>
      </c>
      <c r="Q101">
        <v>5718</v>
      </c>
      <c r="R101">
        <v>2700000</v>
      </c>
      <c r="S101" s="44">
        <v>165.76</v>
      </c>
      <c r="T101" s="44"/>
      <c r="U101" s="44">
        <v>165.76</v>
      </c>
      <c r="V101" s="44"/>
      <c r="W101" s="30"/>
    </row>
    <row r="102" spans="1:24" customFormat="1" x14ac:dyDescent="0.3">
      <c r="A102" t="s">
        <v>35</v>
      </c>
      <c r="B102">
        <v>1021144</v>
      </c>
      <c r="C102" t="s">
        <v>36</v>
      </c>
      <c r="D102" t="s">
        <v>47</v>
      </c>
      <c r="E102" s="32">
        <v>43636</v>
      </c>
      <c r="F102" t="s">
        <v>48</v>
      </c>
      <c r="G102" t="s">
        <v>120</v>
      </c>
      <c r="H102" t="s">
        <v>38</v>
      </c>
      <c r="I102" s="41">
        <v>43605</v>
      </c>
      <c r="J102" t="s">
        <v>121</v>
      </c>
      <c r="K102" t="s">
        <v>122</v>
      </c>
      <c r="M102" t="s">
        <v>129</v>
      </c>
      <c r="N102">
        <v>57</v>
      </c>
      <c r="O102">
        <v>27014</v>
      </c>
      <c r="P102">
        <v>26710</v>
      </c>
      <c r="Q102">
        <v>5718</v>
      </c>
      <c r="R102">
        <v>2700000</v>
      </c>
      <c r="S102" s="44">
        <v>265.76</v>
      </c>
      <c r="T102" s="44"/>
      <c r="U102" s="44">
        <v>265.76</v>
      </c>
      <c r="V102" s="44"/>
      <c r="W102" s="30"/>
    </row>
    <row r="103" spans="1:24" customFormat="1" x14ac:dyDescent="0.3">
      <c r="A103" t="s">
        <v>35</v>
      </c>
      <c r="B103">
        <v>1021144</v>
      </c>
      <c r="C103" t="s">
        <v>36</v>
      </c>
      <c r="D103" t="s">
        <v>47</v>
      </c>
      <c r="E103" s="32">
        <v>43636</v>
      </c>
      <c r="F103" t="s">
        <v>48</v>
      </c>
      <c r="G103" t="s">
        <v>120</v>
      </c>
      <c r="H103" t="s">
        <v>38</v>
      </c>
      <c r="I103" s="41">
        <v>43608</v>
      </c>
      <c r="J103" t="s">
        <v>121</v>
      </c>
      <c r="K103" t="s">
        <v>122</v>
      </c>
      <c r="M103" t="s">
        <v>130</v>
      </c>
      <c r="N103">
        <v>57</v>
      </c>
      <c r="O103">
        <v>27014</v>
      </c>
      <c r="P103">
        <v>26710</v>
      </c>
      <c r="Q103">
        <v>5718</v>
      </c>
      <c r="R103">
        <v>2700000</v>
      </c>
      <c r="S103" s="44">
        <v>265.76</v>
      </c>
      <c r="T103" s="44"/>
      <c r="U103" s="44">
        <v>265.76</v>
      </c>
      <c r="V103" s="44"/>
      <c r="W103" s="30"/>
    </row>
    <row r="104" spans="1:24" customFormat="1" x14ac:dyDescent="0.3">
      <c r="A104" t="s">
        <v>35</v>
      </c>
      <c r="B104">
        <v>1021144</v>
      </c>
      <c r="C104" t="s">
        <v>36</v>
      </c>
      <c r="D104" t="s">
        <v>47</v>
      </c>
      <c r="E104" s="32">
        <v>43636</v>
      </c>
      <c r="F104" t="s">
        <v>48</v>
      </c>
      <c r="G104" t="s">
        <v>120</v>
      </c>
      <c r="H104" t="s">
        <v>38</v>
      </c>
      <c r="I104" s="41">
        <v>43605</v>
      </c>
      <c r="J104" t="s">
        <v>121</v>
      </c>
      <c r="K104" t="s">
        <v>122</v>
      </c>
      <c r="M104" t="s">
        <v>131</v>
      </c>
      <c r="N104">
        <v>57</v>
      </c>
      <c r="O104">
        <v>27014</v>
      </c>
      <c r="P104">
        <v>26710</v>
      </c>
      <c r="Q104">
        <v>5718</v>
      </c>
      <c r="R104">
        <v>2700000</v>
      </c>
      <c r="S104" s="44">
        <v>405.96</v>
      </c>
      <c r="T104" s="44"/>
      <c r="U104" s="44">
        <v>405.96</v>
      </c>
      <c r="V104" s="44"/>
      <c r="W104" s="30"/>
    </row>
    <row r="105" spans="1:24" customFormat="1" x14ac:dyDescent="0.3">
      <c r="A105" t="s">
        <v>35</v>
      </c>
      <c r="B105">
        <v>1021144</v>
      </c>
      <c r="C105" t="s">
        <v>36</v>
      </c>
      <c r="D105" t="s">
        <v>47</v>
      </c>
      <c r="E105" s="32">
        <v>43636</v>
      </c>
      <c r="F105" t="s">
        <v>48</v>
      </c>
      <c r="G105" t="s">
        <v>120</v>
      </c>
      <c r="H105" t="s">
        <v>38</v>
      </c>
      <c r="I105" s="41">
        <v>43607</v>
      </c>
      <c r="J105" t="s">
        <v>121</v>
      </c>
      <c r="K105" t="s">
        <v>122</v>
      </c>
      <c r="M105" t="s">
        <v>132</v>
      </c>
      <c r="N105">
        <v>57</v>
      </c>
      <c r="O105">
        <v>27014</v>
      </c>
      <c r="P105">
        <v>26710</v>
      </c>
      <c r="Q105">
        <v>5718</v>
      </c>
      <c r="R105">
        <v>2700000</v>
      </c>
      <c r="S105" s="44">
        <v>487.56</v>
      </c>
      <c r="T105" s="44"/>
      <c r="U105" s="44">
        <v>487.56</v>
      </c>
      <c r="V105" s="44"/>
      <c r="W105" s="30"/>
    </row>
    <row r="106" spans="1:24" customFormat="1" x14ac:dyDescent="0.3">
      <c r="A106" t="s">
        <v>35</v>
      </c>
      <c r="B106">
        <v>1021144</v>
      </c>
      <c r="C106" t="s">
        <v>36</v>
      </c>
      <c r="D106" t="s">
        <v>47</v>
      </c>
      <c r="E106" s="32">
        <v>43636</v>
      </c>
      <c r="F106" t="s">
        <v>48</v>
      </c>
      <c r="G106" t="s">
        <v>120</v>
      </c>
      <c r="H106" t="s">
        <v>38</v>
      </c>
      <c r="I106" s="41">
        <v>43606</v>
      </c>
      <c r="J106" t="s">
        <v>121</v>
      </c>
      <c r="K106" t="s">
        <v>122</v>
      </c>
      <c r="M106" t="s">
        <v>132</v>
      </c>
      <c r="N106">
        <v>57</v>
      </c>
      <c r="O106">
        <v>27014</v>
      </c>
      <c r="P106">
        <v>26710</v>
      </c>
      <c r="Q106">
        <v>5718</v>
      </c>
      <c r="R106" s="33">
        <v>2700000</v>
      </c>
      <c r="S106" s="45">
        <v>487.56</v>
      </c>
      <c r="T106" s="45"/>
      <c r="U106" s="45">
        <v>487.56</v>
      </c>
      <c r="V106" s="45"/>
      <c r="W106" s="46"/>
    </row>
    <row r="107" spans="1:24" x14ac:dyDescent="0.3">
      <c r="R107" s="31" t="s">
        <v>39</v>
      </c>
      <c r="S107" s="30">
        <f>SUM(S86:S106)</f>
        <v>3547.5299999999997</v>
      </c>
      <c r="T107" s="30">
        <f t="shared" ref="T107:W107" si="4">SUM(T86:T106)</f>
        <v>739.25</v>
      </c>
      <c r="U107" s="30">
        <f>SUM(U86:U106)</f>
        <v>2661.2799999999997</v>
      </c>
      <c r="V107" s="30">
        <f t="shared" si="4"/>
        <v>147</v>
      </c>
      <c r="W107" s="30">
        <f t="shared" si="4"/>
        <v>0</v>
      </c>
      <c r="X107" s="23" t="b">
        <f>IF(S107=SUM(T107:W107),TRUE,FALSE)</f>
        <v>1</v>
      </c>
    </row>
    <row r="108" spans="1:24" x14ac:dyDescent="0.3">
      <c r="R108" s="31" t="s">
        <v>40</v>
      </c>
      <c r="S108" s="30">
        <f>S83+S107</f>
        <v>16721.899999999994</v>
      </c>
      <c r="T108" s="30">
        <f t="shared" ref="T108:W108" si="5">T83+T107</f>
        <v>5686.93</v>
      </c>
      <c r="U108" s="30">
        <f t="shared" si="5"/>
        <v>3430.7</v>
      </c>
      <c r="V108" s="30">
        <f t="shared" si="5"/>
        <v>7154.340000000002</v>
      </c>
      <c r="W108" s="30">
        <f t="shared" si="5"/>
        <v>449.92999999999995</v>
      </c>
    </row>
    <row r="111" spans="1:24" customFormat="1" x14ac:dyDescent="0.3">
      <c r="A111" t="s">
        <v>35</v>
      </c>
      <c r="B111">
        <v>1021144</v>
      </c>
      <c r="C111" t="s">
        <v>36</v>
      </c>
      <c r="D111" t="s">
        <v>47</v>
      </c>
      <c r="E111" s="32">
        <v>43666</v>
      </c>
      <c r="F111" t="s">
        <v>37</v>
      </c>
      <c r="G111" t="s">
        <v>133</v>
      </c>
      <c r="H111" t="s">
        <v>38</v>
      </c>
      <c r="M111" t="s">
        <v>134</v>
      </c>
      <c r="N111">
        <v>57</v>
      </c>
      <c r="O111">
        <v>27014</v>
      </c>
      <c r="P111">
        <v>26710</v>
      </c>
      <c r="Q111">
        <v>5711</v>
      </c>
      <c r="R111">
        <v>2700000</v>
      </c>
      <c r="S111" s="44">
        <v>21</v>
      </c>
      <c r="T111" s="44">
        <v>21</v>
      </c>
      <c r="U111" s="44"/>
      <c r="V111" s="44"/>
      <c r="W111" s="44"/>
    </row>
    <row r="112" spans="1:24" customFormat="1" x14ac:dyDescent="0.3">
      <c r="A112" t="s">
        <v>35</v>
      </c>
      <c r="B112">
        <v>1021144</v>
      </c>
      <c r="C112" t="s">
        <v>36</v>
      </c>
      <c r="D112" t="s">
        <v>47</v>
      </c>
      <c r="E112" s="32">
        <v>43666</v>
      </c>
      <c r="F112" t="s">
        <v>37</v>
      </c>
      <c r="G112" t="s">
        <v>133</v>
      </c>
      <c r="H112" t="s">
        <v>38</v>
      </c>
      <c r="M112" t="s">
        <v>135</v>
      </c>
      <c r="N112">
        <v>57</v>
      </c>
      <c r="O112">
        <v>27014</v>
      </c>
      <c r="P112">
        <v>26710</v>
      </c>
      <c r="Q112">
        <v>5711</v>
      </c>
      <c r="R112">
        <v>2700000</v>
      </c>
      <c r="S112" s="44">
        <v>25</v>
      </c>
      <c r="T112" s="44">
        <v>25</v>
      </c>
      <c r="U112" s="44"/>
      <c r="V112" s="44"/>
      <c r="W112" s="44"/>
    </row>
    <row r="113" spans="1:23" customFormat="1" x14ac:dyDescent="0.3">
      <c r="A113" t="s">
        <v>35</v>
      </c>
      <c r="B113">
        <v>1021144</v>
      </c>
      <c r="C113" t="s">
        <v>36</v>
      </c>
      <c r="D113" t="s">
        <v>47</v>
      </c>
      <c r="E113" s="32">
        <v>43666</v>
      </c>
      <c r="F113" t="s">
        <v>37</v>
      </c>
      <c r="G113" t="s">
        <v>133</v>
      </c>
      <c r="H113" t="s">
        <v>38</v>
      </c>
      <c r="M113" t="s">
        <v>134</v>
      </c>
      <c r="N113">
        <v>57</v>
      </c>
      <c r="O113">
        <v>27014</v>
      </c>
      <c r="P113">
        <v>26710</v>
      </c>
      <c r="Q113">
        <v>5711</v>
      </c>
      <c r="R113">
        <v>2700000</v>
      </c>
      <c r="S113" s="44">
        <v>50</v>
      </c>
      <c r="T113" s="44">
        <v>50</v>
      </c>
      <c r="U113" s="44"/>
      <c r="V113" s="44"/>
      <c r="W113" s="44"/>
    </row>
    <row r="114" spans="1:23" customFormat="1" x14ac:dyDescent="0.3">
      <c r="A114" t="s">
        <v>35</v>
      </c>
      <c r="B114">
        <v>1021144</v>
      </c>
      <c r="C114" t="s">
        <v>36</v>
      </c>
      <c r="D114" t="s">
        <v>47</v>
      </c>
      <c r="E114" s="32">
        <v>43666</v>
      </c>
      <c r="F114" t="s">
        <v>37</v>
      </c>
      <c r="G114" t="s">
        <v>133</v>
      </c>
      <c r="H114" t="s">
        <v>38</v>
      </c>
      <c r="M114" t="s">
        <v>136</v>
      </c>
      <c r="N114">
        <v>57</v>
      </c>
      <c r="O114">
        <v>27014</v>
      </c>
      <c r="P114">
        <v>26710</v>
      </c>
      <c r="Q114">
        <v>5711</v>
      </c>
      <c r="R114">
        <v>2700000</v>
      </c>
      <c r="S114" s="44">
        <v>100</v>
      </c>
      <c r="T114" s="44">
        <v>100</v>
      </c>
      <c r="U114" s="44"/>
      <c r="V114" s="44"/>
      <c r="W114" s="44"/>
    </row>
    <row r="115" spans="1:23" customFormat="1" x14ac:dyDescent="0.3">
      <c r="A115" t="s">
        <v>35</v>
      </c>
      <c r="B115">
        <v>1021144</v>
      </c>
      <c r="C115" t="s">
        <v>36</v>
      </c>
      <c r="D115" t="s">
        <v>47</v>
      </c>
      <c r="E115" s="32">
        <v>43666</v>
      </c>
      <c r="F115" t="s">
        <v>37</v>
      </c>
      <c r="G115" t="s">
        <v>133</v>
      </c>
      <c r="H115" t="s">
        <v>38</v>
      </c>
      <c r="M115" t="s">
        <v>135</v>
      </c>
      <c r="N115">
        <v>57</v>
      </c>
      <c r="O115">
        <v>27014</v>
      </c>
      <c r="P115">
        <v>26710</v>
      </c>
      <c r="Q115">
        <v>5711</v>
      </c>
      <c r="R115">
        <v>2700000</v>
      </c>
      <c r="S115" s="44">
        <v>488</v>
      </c>
      <c r="T115" s="44">
        <v>488</v>
      </c>
      <c r="U115" s="44"/>
      <c r="V115" s="44"/>
      <c r="W115" s="44"/>
    </row>
    <row r="116" spans="1:23" customFormat="1" x14ac:dyDescent="0.3">
      <c r="A116" t="s">
        <v>35</v>
      </c>
      <c r="B116">
        <v>1021144</v>
      </c>
      <c r="C116" t="s">
        <v>36</v>
      </c>
      <c r="D116" t="s">
        <v>47</v>
      </c>
      <c r="E116" s="32">
        <v>43666</v>
      </c>
      <c r="F116" t="s">
        <v>37</v>
      </c>
      <c r="G116" t="s">
        <v>133</v>
      </c>
      <c r="H116" t="s">
        <v>38</v>
      </c>
      <c r="M116" t="s">
        <v>137</v>
      </c>
      <c r="N116">
        <v>57</v>
      </c>
      <c r="O116">
        <v>27014</v>
      </c>
      <c r="P116">
        <v>26710</v>
      </c>
      <c r="Q116">
        <v>5711</v>
      </c>
      <c r="R116">
        <v>2700000</v>
      </c>
      <c r="S116" s="44">
        <v>565.25</v>
      </c>
      <c r="T116" s="44">
        <v>565.25</v>
      </c>
      <c r="U116" s="44"/>
      <c r="V116" s="44"/>
      <c r="W116" s="44"/>
    </row>
    <row r="117" spans="1:23" customFormat="1" x14ac:dyDescent="0.3">
      <c r="A117" t="s">
        <v>35</v>
      </c>
      <c r="B117">
        <v>1021144</v>
      </c>
      <c r="C117" t="s">
        <v>36</v>
      </c>
      <c r="D117" t="s">
        <v>47</v>
      </c>
      <c r="E117" s="32">
        <v>43666</v>
      </c>
      <c r="F117" t="s">
        <v>37</v>
      </c>
      <c r="G117" t="s">
        <v>133</v>
      </c>
      <c r="H117" t="s">
        <v>38</v>
      </c>
      <c r="M117" t="s">
        <v>138</v>
      </c>
      <c r="N117">
        <v>57</v>
      </c>
      <c r="O117">
        <v>27014</v>
      </c>
      <c r="P117">
        <v>26710</v>
      </c>
      <c r="Q117">
        <v>5711</v>
      </c>
      <c r="R117">
        <v>2700000</v>
      </c>
      <c r="S117" s="44">
        <v>566.25</v>
      </c>
      <c r="T117" s="44">
        <v>566.25</v>
      </c>
      <c r="U117" s="44"/>
      <c r="V117" s="44"/>
      <c r="W117" s="44"/>
    </row>
    <row r="118" spans="1:23" customFormat="1" x14ac:dyDescent="0.3">
      <c r="A118" t="s">
        <v>35</v>
      </c>
      <c r="B118">
        <v>1021144</v>
      </c>
      <c r="C118" t="s">
        <v>36</v>
      </c>
      <c r="D118" t="s">
        <v>47</v>
      </c>
      <c r="E118" s="32">
        <v>43666</v>
      </c>
      <c r="F118" t="s">
        <v>37</v>
      </c>
      <c r="G118" t="s">
        <v>133</v>
      </c>
      <c r="H118" t="s">
        <v>38</v>
      </c>
      <c r="M118" t="s">
        <v>139</v>
      </c>
      <c r="N118">
        <v>57</v>
      </c>
      <c r="O118">
        <v>27014</v>
      </c>
      <c r="P118">
        <v>26710</v>
      </c>
      <c r="Q118">
        <v>5711</v>
      </c>
      <c r="R118">
        <v>2700000</v>
      </c>
      <c r="S118" s="44">
        <v>620.25</v>
      </c>
      <c r="T118" s="44">
        <v>620.25</v>
      </c>
      <c r="U118" s="44"/>
      <c r="V118" s="44"/>
      <c r="W118" s="44"/>
    </row>
    <row r="119" spans="1:23" customFormat="1" x14ac:dyDescent="0.3">
      <c r="A119" t="s">
        <v>35</v>
      </c>
      <c r="B119">
        <v>1021144</v>
      </c>
      <c r="C119" t="s">
        <v>36</v>
      </c>
      <c r="D119" t="s">
        <v>47</v>
      </c>
      <c r="E119" s="32">
        <v>43666</v>
      </c>
      <c r="F119" t="s">
        <v>37</v>
      </c>
      <c r="G119" t="s">
        <v>133</v>
      </c>
      <c r="H119" t="s">
        <v>38</v>
      </c>
      <c r="M119" t="s">
        <v>134</v>
      </c>
      <c r="N119">
        <v>57</v>
      </c>
      <c r="O119">
        <v>27014</v>
      </c>
      <c r="P119">
        <v>26710</v>
      </c>
      <c r="Q119">
        <v>5711</v>
      </c>
      <c r="R119">
        <v>2700000</v>
      </c>
      <c r="S119" s="44">
        <v>630.25</v>
      </c>
      <c r="T119" s="44">
        <v>630.25</v>
      </c>
      <c r="U119" s="44"/>
      <c r="V119" s="44"/>
      <c r="W119" s="44"/>
    </row>
    <row r="120" spans="1:23" customFormat="1" x14ac:dyDescent="0.3">
      <c r="A120" t="s">
        <v>35</v>
      </c>
      <c r="B120">
        <v>1021144</v>
      </c>
      <c r="C120" t="s">
        <v>36</v>
      </c>
      <c r="D120" t="s">
        <v>47</v>
      </c>
      <c r="E120" s="32">
        <v>43666</v>
      </c>
      <c r="F120" t="s">
        <v>37</v>
      </c>
      <c r="G120" t="s">
        <v>133</v>
      </c>
      <c r="H120" t="s">
        <v>38</v>
      </c>
      <c r="M120" t="s">
        <v>140</v>
      </c>
      <c r="N120">
        <v>57</v>
      </c>
      <c r="O120">
        <v>27014</v>
      </c>
      <c r="P120">
        <v>26710</v>
      </c>
      <c r="Q120">
        <v>5712</v>
      </c>
      <c r="R120">
        <v>2700000</v>
      </c>
      <c r="S120" s="44">
        <v>6</v>
      </c>
      <c r="T120" s="44">
        <v>6</v>
      </c>
      <c r="U120" s="44"/>
      <c r="V120" s="44"/>
      <c r="W120" s="44"/>
    </row>
    <row r="121" spans="1:23" customFormat="1" x14ac:dyDescent="0.3">
      <c r="A121" t="s">
        <v>35</v>
      </c>
      <c r="B121">
        <v>1021144</v>
      </c>
      <c r="C121" t="s">
        <v>36</v>
      </c>
      <c r="D121" t="s">
        <v>47</v>
      </c>
      <c r="E121" s="32">
        <v>43666</v>
      </c>
      <c r="F121" t="s">
        <v>37</v>
      </c>
      <c r="G121" t="s">
        <v>133</v>
      </c>
      <c r="H121" t="s">
        <v>38</v>
      </c>
      <c r="M121" t="s">
        <v>140</v>
      </c>
      <c r="N121">
        <v>57</v>
      </c>
      <c r="O121">
        <v>27014</v>
      </c>
      <c r="P121">
        <v>26710</v>
      </c>
      <c r="Q121">
        <v>5712</v>
      </c>
      <c r="R121">
        <v>2700000</v>
      </c>
      <c r="S121" s="44">
        <v>100</v>
      </c>
      <c r="T121" s="44">
        <v>100</v>
      </c>
      <c r="U121" s="44"/>
      <c r="V121" s="44"/>
      <c r="W121" s="44"/>
    </row>
    <row r="122" spans="1:23" customFormat="1" x14ac:dyDescent="0.3">
      <c r="A122" t="s">
        <v>35</v>
      </c>
      <c r="B122">
        <v>1021144</v>
      </c>
      <c r="C122" t="s">
        <v>36</v>
      </c>
      <c r="D122" t="s">
        <v>47</v>
      </c>
      <c r="E122" s="32">
        <v>43666</v>
      </c>
      <c r="F122" t="s">
        <v>37</v>
      </c>
      <c r="G122" t="s">
        <v>133</v>
      </c>
      <c r="H122" t="s">
        <v>38</v>
      </c>
      <c r="M122" t="s">
        <v>141</v>
      </c>
      <c r="N122">
        <v>57</v>
      </c>
      <c r="O122">
        <v>27014</v>
      </c>
      <c r="P122">
        <v>26710</v>
      </c>
      <c r="Q122">
        <v>5712</v>
      </c>
      <c r="R122">
        <v>2700000</v>
      </c>
      <c r="S122" s="44">
        <v>301.37</v>
      </c>
      <c r="T122" s="44">
        <v>301.37</v>
      </c>
      <c r="U122" s="44"/>
      <c r="V122" s="44"/>
      <c r="W122" s="44"/>
    </row>
    <row r="123" spans="1:23" customFormat="1" x14ac:dyDescent="0.3">
      <c r="A123" t="s">
        <v>35</v>
      </c>
      <c r="B123">
        <v>1021144</v>
      </c>
      <c r="C123" t="s">
        <v>36</v>
      </c>
      <c r="D123" t="s">
        <v>47</v>
      </c>
      <c r="E123" s="32">
        <v>43666</v>
      </c>
      <c r="F123" t="s">
        <v>37</v>
      </c>
      <c r="G123" t="s">
        <v>133</v>
      </c>
      <c r="H123" t="s">
        <v>38</v>
      </c>
      <c r="M123" t="s">
        <v>142</v>
      </c>
      <c r="N123">
        <v>57</v>
      </c>
      <c r="O123">
        <v>27014</v>
      </c>
      <c r="P123">
        <v>26710</v>
      </c>
      <c r="Q123">
        <v>5712</v>
      </c>
      <c r="R123">
        <v>2700000</v>
      </c>
      <c r="S123" s="44">
        <v>591.25</v>
      </c>
      <c r="T123" s="44">
        <v>591.25</v>
      </c>
      <c r="U123" s="44"/>
      <c r="V123" s="44"/>
      <c r="W123" s="44"/>
    </row>
    <row r="124" spans="1:23" x14ac:dyDescent="0.3">
      <c r="A124" s="23" t="s">
        <v>35</v>
      </c>
      <c r="B124" s="23">
        <v>1021144</v>
      </c>
      <c r="C124" s="23" t="s">
        <v>36</v>
      </c>
      <c r="D124" s="23" t="s">
        <v>47</v>
      </c>
      <c r="E124" s="42">
        <v>43666</v>
      </c>
      <c r="F124" s="23" t="s">
        <v>37</v>
      </c>
      <c r="G124" s="23" t="s">
        <v>143</v>
      </c>
      <c r="H124" s="23" t="s">
        <v>38</v>
      </c>
      <c r="K124" s="23"/>
      <c r="M124" s="23" t="s">
        <v>144</v>
      </c>
      <c r="N124" s="23">
        <v>57</v>
      </c>
      <c r="O124" s="23">
        <v>27014</v>
      </c>
      <c r="P124" s="23">
        <v>26710</v>
      </c>
      <c r="Q124" s="23">
        <v>5713</v>
      </c>
      <c r="R124" s="23">
        <v>2700000</v>
      </c>
      <c r="S124" s="30">
        <v>-59.91</v>
      </c>
      <c r="V124" s="30">
        <v>-59.91</v>
      </c>
    </row>
    <row r="125" spans="1:23" x14ac:dyDescent="0.3">
      <c r="A125" s="23" t="s">
        <v>35</v>
      </c>
      <c r="B125" s="23">
        <v>1021144</v>
      </c>
      <c r="C125" s="23" t="s">
        <v>36</v>
      </c>
      <c r="D125" s="23" t="s">
        <v>47</v>
      </c>
      <c r="E125" s="42">
        <v>43666</v>
      </c>
      <c r="F125" s="23" t="s">
        <v>37</v>
      </c>
      <c r="G125" s="23" t="s">
        <v>133</v>
      </c>
      <c r="H125" s="23" t="s">
        <v>38</v>
      </c>
      <c r="K125" s="23"/>
      <c r="M125" s="23" t="s">
        <v>145</v>
      </c>
      <c r="N125" s="23">
        <v>57</v>
      </c>
      <c r="O125" s="23">
        <v>27014</v>
      </c>
      <c r="P125" s="23">
        <v>26710</v>
      </c>
      <c r="Q125" s="23">
        <v>5714</v>
      </c>
      <c r="R125" s="23">
        <v>2700000</v>
      </c>
      <c r="S125" s="30">
        <v>3927.05</v>
      </c>
      <c r="U125" s="30">
        <v>3927.05</v>
      </c>
    </row>
    <row r="126" spans="1:23" x14ac:dyDescent="0.3">
      <c r="A126" s="23" t="s">
        <v>35</v>
      </c>
      <c r="B126" s="23">
        <v>1021144</v>
      </c>
      <c r="C126" s="23" t="s">
        <v>36</v>
      </c>
      <c r="D126" s="23" t="s">
        <v>47</v>
      </c>
      <c r="E126" s="42">
        <v>43666</v>
      </c>
      <c r="F126" s="23" t="s">
        <v>48</v>
      </c>
      <c r="G126" s="23" t="s">
        <v>146</v>
      </c>
      <c r="H126" s="23" t="s">
        <v>38</v>
      </c>
      <c r="I126" s="43">
        <v>43629</v>
      </c>
      <c r="J126" s="23" t="s">
        <v>54</v>
      </c>
      <c r="K126" s="23" t="s">
        <v>147</v>
      </c>
      <c r="L126" s="23" t="s">
        <v>55</v>
      </c>
      <c r="M126" s="23" t="s">
        <v>148</v>
      </c>
      <c r="N126" s="23">
        <v>57</v>
      </c>
      <c r="O126" s="23">
        <v>27014</v>
      </c>
      <c r="P126" s="23">
        <v>26710</v>
      </c>
      <c r="Q126" s="23">
        <v>5718</v>
      </c>
      <c r="R126" s="23">
        <v>2700000</v>
      </c>
      <c r="S126" s="30">
        <v>8.85</v>
      </c>
      <c r="V126" s="30">
        <v>8.85</v>
      </c>
      <c r="W126" s="23"/>
    </row>
    <row r="127" spans="1:23" x14ac:dyDescent="0.3">
      <c r="A127" s="23" t="s">
        <v>35</v>
      </c>
      <c r="B127" s="23">
        <v>1021144</v>
      </c>
      <c r="C127" s="23" t="s">
        <v>36</v>
      </c>
      <c r="D127" s="23" t="s">
        <v>47</v>
      </c>
      <c r="E127" s="42">
        <v>43666</v>
      </c>
      <c r="F127" s="23" t="s">
        <v>48</v>
      </c>
      <c r="G127" s="23" t="s">
        <v>146</v>
      </c>
      <c r="H127" s="23" t="s">
        <v>38</v>
      </c>
      <c r="I127" s="43">
        <v>43629</v>
      </c>
      <c r="J127" s="23" t="s">
        <v>49</v>
      </c>
      <c r="K127" s="23" t="s">
        <v>147</v>
      </c>
      <c r="M127" s="23" t="s">
        <v>51</v>
      </c>
      <c r="N127" s="23">
        <v>57</v>
      </c>
      <c r="O127" s="23">
        <v>27014</v>
      </c>
      <c r="P127" s="23">
        <v>26710</v>
      </c>
      <c r="Q127" s="23">
        <v>5718</v>
      </c>
      <c r="R127" s="23">
        <v>2700000</v>
      </c>
      <c r="S127" s="30">
        <v>15.38</v>
      </c>
      <c r="V127" s="30">
        <v>15.38</v>
      </c>
      <c r="W127" s="23"/>
    </row>
    <row r="128" spans="1:23" x14ac:dyDescent="0.3">
      <c r="A128" s="23" t="s">
        <v>35</v>
      </c>
      <c r="B128" s="23">
        <v>1021144</v>
      </c>
      <c r="C128" s="23" t="s">
        <v>36</v>
      </c>
      <c r="D128" s="23" t="s">
        <v>47</v>
      </c>
      <c r="E128" s="42">
        <v>43666</v>
      </c>
      <c r="F128" s="23" t="s">
        <v>48</v>
      </c>
      <c r="G128" s="23" t="s">
        <v>149</v>
      </c>
      <c r="H128" s="23" t="s">
        <v>38</v>
      </c>
      <c r="I128" s="43">
        <v>43636</v>
      </c>
      <c r="J128" s="23" t="s">
        <v>49</v>
      </c>
      <c r="K128" s="23" t="s">
        <v>150</v>
      </c>
      <c r="M128" s="23" t="s">
        <v>51</v>
      </c>
      <c r="N128" s="23">
        <v>57</v>
      </c>
      <c r="O128" s="23">
        <v>27014</v>
      </c>
      <c r="P128" s="23">
        <v>26710</v>
      </c>
      <c r="Q128" s="23">
        <v>5718</v>
      </c>
      <c r="R128" s="23">
        <v>2700000</v>
      </c>
      <c r="S128" s="30">
        <v>15.38</v>
      </c>
      <c r="W128" s="30">
        <v>15.38</v>
      </c>
    </row>
    <row r="129" spans="1:23" x14ac:dyDescent="0.3">
      <c r="A129" s="23" t="s">
        <v>35</v>
      </c>
      <c r="B129" s="23">
        <v>1021144</v>
      </c>
      <c r="C129" s="23" t="s">
        <v>36</v>
      </c>
      <c r="D129" s="23" t="s">
        <v>47</v>
      </c>
      <c r="E129" s="42">
        <v>43666</v>
      </c>
      <c r="F129" s="23" t="s">
        <v>48</v>
      </c>
      <c r="G129" s="23" t="s">
        <v>149</v>
      </c>
      <c r="H129" s="23" t="s">
        <v>38</v>
      </c>
      <c r="I129" s="43">
        <v>43641</v>
      </c>
      <c r="J129" s="23" t="s">
        <v>49</v>
      </c>
      <c r="K129" s="23" t="s">
        <v>150</v>
      </c>
      <c r="M129" s="23" t="s">
        <v>51</v>
      </c>
      <c r="N129" s="23">
        <v>57</v>
      </c>
      <c r="O129" s="23">
        <v>27014</v>
      </c>
      <c r="P129" s="23">
        <v>26710</v>
      </c>
      <c r="Q129" s="23">
        <v>5718</v>
      </c>
      <c r="R129" s="23">
        <v>2700000</v>
      </c>
      <c r="S129" s="30">
        <v>15.38</v>
      </c>
      <c r="W129" s="30">
        <v>15.38</v>
      </c>
    </row>
    <row r="130" spans="1:23" x14ac:dyDescent="0.3">
      <c r="A130" s="23" t="s">
        <v>35</v>
      </c>
      <c r="B130" s="23">
        <v>1021144</v>
      </c>
      <c r="C130" s="23" t="s">
        <v>36</v>
      </c>
      <c r="D130" s="23" t="s">
        <v>47</v>
      </c>
      <c r="E130" s="42">
        <v>43666</v>
      </c>
      <c r="F130" s="23" t="s">
        <v>48</v>
      </c>
      <c r="G130" s="23" t="s">
        <v>151</v>
      </c>
      <c r="H130" s="23" t="s">
        <v>38</v>
      </c>
      <c r="I130" s="43">
        <v>43599</v>
      </c>
      <c r="J130" s="23" t="s">
        <v>49</v>
      </c>
      <c r="K130" s="23" t="s">
        <v>152</v>
      </c>
      <c r="M130" s="23" t="s">
        <v>153</v>
      </c>
      <c r="N130" s="23">
        <v>57</v>
      </c>
      <c r="O130" s="23">
        <v>27014</v>
      </c>
      <c r="P130" s="23">
        <v>26710</v>
      </c>
      <c r="Q130" s="23">
        <v>5718</v>
      </c>
      <c r="R130" s="23">
        <v>2700000</v>
      </c>
      <c r="S130" s="30">
        <v>15.38</v>
      </c>
      <c r="V130" s="30">
        <v>15.38</v>
      </c>
      <c r="W130" s="23"/>
    </row>
    <row r="131" spans="1:23" x14ac:dyDescent="0.3">
      <c r="A131" s="23" t="s">
        <v>35</v>
      </c>
      <c r="B131" s="23">
        <v>1021144</v>
      </c>
      <c r="C131" s="23" t="s">
        <v>36</v>
      </c>
      <c r="D131" s="23" t="s">
        <v>47</v>
      </c>
      <c r="E131" s="42">
        <v>43666</v>
      </c>
      <c r="F131" s="23" t="s">
        <v>48</v>
      </c>
      <c r="G131" s="23" t="s">
        <v>154</v>
      </c>
      <c r="H131" s="23" t="s">
        <v>38</v>
      </c>
      <c r="I131" s="43">
        <v>43628</v>
      </c>
      <c r="J131" s="23" t="s">
        <v>49</v>
      </c>
      <c r="K131" s="23" t="s">
        <v>155</v>
      </c>
      <c r="M131" s="23" t="s">
        <v>51</v>
      </c>
      <c r="N131" s="23">
        <v>57</v>
      </c>
      <c r="O131" s="23">
        <v>27014</v>
      </c>
      <c r="P131" s="23">
        <v>26710</v>
      </c>
      <c r="Q131" s="23">
        <v>5718</v>
      </c>
      <c r="R131" s="23">
        <v>2700000</v>
      </c>
      <c r="S131" s="30">
        <v>15.38</v>
      </c>
      <c r="W131" s="30">
        <v>15.38</v>
      </c>
    </row>
    <row r="132" spans="1:23" x14ac:dyDescent="0.3">
      <c r="A132" s="23" t="s">
        <v>35</v>
      </c>
      <c r="B132" s="23">
        <v>1021144</v>
      </c>
      <c r="C132" s="23" t="s">
        <v>36</v>
      </c>
      <c r="D132" s="23" t="s">
        <v>47</v>
      </c>
      <c r="E132" s="42">
        <v>43666</v>
      </c>
      <c r="F132" s="23" t="s">
        <v>48</v>
      </c>
      <c r="G132" s="23" t="s">
        <v>154</v>
      </c>
      <c r="H132" s="23" t="s">
        <v>38</v>
      </c>
      <c r="I132" s="43">
        <v>43627</v>
      </c>
      <c r="J132" s="23" t="s">
        <v>49</v>
      </c>
      <c r="K132" s="23" t="s">
        <v>155</v>
      </c>
      <c r="M132" s="23" t="s">
        <v>51</v>
      </c>
      <c r="N132" s="23">
        <v>57</v>
      </c>
      <c r="O132" s="23">
        <v>27014</v>
      </c>
      <c r="P132" s="23">
        <v>26710</v>
      </c>
      <c r="Q132" s="23">
        <v>5718</v>
      </c>
      <c r="R132" s="23">
        <v>2700000</v>
      </c>
      <c r="S132" s="30">
        <v>15.38</v>
      </c>
      <c r="W132" s="30">
        <v>15.38</v>
      </c>
    </row>
    <row r="133" spans="1:23" x14ac:dyDescent="0.3">
      <c r="A133" s="23" t="s">
        <v>35</v>
      </c>
      <c r="B133" s="23">
        <v>1021144</v>
      </c>
      <c r="C133" s="23" t="s">
        <v>36</v>
      </c>
      <c r="D133" s="23" t="s">
        <v>47</v>
      </c>
      <c r="E133" s="42">
        <v>43666</v>
      </c>
      <c r="F133" s="23" t="s">
        <v>48</v>
      </c>
      <c r="G133" s="23" t="s">
        <v>154</v>
      </c>
      <c r="H133" s="23" t="s">
        <v>38</v>
      </c>
      <c r="I133" s="43">
        <v>43621</v>
      </c>
      <c r="J133" s="23" t="s">
        <v>49</v>
      </c>
      <c r="K133" s="23" t="s">
        <v>155</v>
      </c>
      <c r="M133" s="23" t="s">
        <v>51</v>
      </c>
      <c r="N133" s="23">
        <v>57</v>
      </c>
      <c r="O133" s="23">
        <v>27014</v>
      </c>
      <c r="P133" s="23">
        <v>26710</v>
      </c>
      <c r="Q133" s="23">
        <v>5718</v>
      </c>
      <c r="R133" s="23">
        <v>2700000</v>
      </c>
      <c r="S133" s="30">
        <v>20.190000000000001</v>
      </c>
      <c r="W133" s="30">
        <v>20.190000000000001</v>
      </c>
    </row>
    <row r="134" spans="1:23" x14ac:dyDescent="0.3">
      <c r="A134" s="23" t="s">
        <v>35</v>
      </c>
      <c r="B134" s="23">
        <v>1021144</v>
      </c>
      <c r="C134" s="23" t="s">
        <v>36</v>
      </c>
      <c r="D134" s="23" t="s">
        <v>47</v>
      </c>
      <c r="E134" s="42">
        <v>43666</v>
      </c>
      <c r="F134" s="23" t="s">
        <v>48</v>
      </c>
      <c r="G134" s="23" t="s">
        <v>156</v>
      </c>
      <c r="H134" s="23" t="s">
        <v>38</v>
      </c>
      <c r="I134" s="43">
        <v>43644</v>
      </c>
      <c r="J134" s="23" t="s">
        <v>52</v>
      </c>
      <c r="K134" s="23" t="s">
        <v>50</v>
      </c>
      <c r="M134" s="23" t="s">
        <v>157</v>
      </c>
      <c r="N134" s="23">
        <v>57</v>
      </c>
      <c r="O134" s="23">
        <v>27014</v>
      </c>
      <c r="P134" s="23">
        <v>26710</v>
      </c>
      <c r="Q134" s="23">
        <v>5718</v>
      </c>
      <c r="R134" s="23">
        <v>2700000</v>
      </c>
      <c r="S134" s="30">
        <v>21.67</v>
      </c>
      <c r="W134" s="30">
        <v>21.67</v>
      </c>
    </row>
    <row r="135" spans="1:23" x14ac:dyDescent="0.3">
      <c r="A135" s="23" t="s">
        <v>35</v>
      </c>
      <c r="B135" s="23">
        <v>1021144</v>
      </c>
      <c r="C135" s="23" t="s">
        <v>36</v>
      </c>
      <c r="D135" s="23" t="s">
        <v>47</v>
      </c>
      <c r="E135" s="42">
        <v>43666</v>
      </c>
      <c r="F135" s="23" t="s">
        <v>48</v>
      </c>
      <c r="G135" s="23" t="s">
        <v>158</v>
      </c>
      <c r="H135" s="23" t="s">
        <v>38</v>
      </c>
      <c r="I135" s="43">
        <v>43655</v>
      </c>
      <c r="J135" s="23" t="s">
        <v>52</v>
      </c>
      <c r="K135" s="23" t="s">
        <v>50</v>
      </c>
      <c r="M135" s="23" t="s">
        <v>159</v>
      </c>
      <c r="N135" s="23">
        <v>57</v>
      </c>
      <c r="O135" s="23">
        <v>27014</v>
      </c>
      <c r="P135" s="23">
        <v>26710</v>
      </c>
      <c r="Q135" s="23">
        <v>5718</v>
      </c>
      <c r="R135" s="23">
        <v>2700000</v>
      </c>
      <c r="S135" s="30">
        <v>21.67</v>
      </c>
      <c r="W135" s="30">
        <v>21.67</v>
      </c>
    </row>
    <row r="136" spans="1:23" x14ac:dyDescent="0.3">
      <c r="A136" s="23" t="s">
        <v>35</v>
      </c>
      <c r="B136" s="23">
        <v>1021144</v>
      </c>
      <c r="C136" s="23" t="s">
        <v>36</v>
      </c>
      <c r="D136" s="23" t="s">
        <v>47</v>
      </c>
      <c r="E136" s="42">
        <v>43666</v>
      </c>
      <c r="F136" s="23" t="s">
        <v>48</v>
      </c>
      <c r="G136" s="23" t="s">
        <v>158</v>
      </c>
      <c r="H136" s="23" t="s">
        <v>38</v>
      </c>
      <c r="I136" s="43">
        <v>43592</v>
      </c>
      <c r="J136" s="23" t="s">
        <v>49</v>
      </c>
      <c r="K136" s="23" t="s">
        <v>50</v>
      </c>
      <c r="M136" s="23" t="s">
        <v>51</v>
      </c>
      <c r="N136" s="23">
        <v>57</v>
      </c>
      <c r="O136" s="23">
        <v>27014</v>
      </c>
      <c r="P136" s="23">
        <v>26710</v>
      </c>
      <c r="Q136" s="23">
        <v>5718</v>
      </c>
      <c r="R136" s="23">
        <v>2700000</v>
      </c>
      <c r="S136" s="30">
        <v>23.08</v>
      </c>
      <c r="W136" s="30">
        <v>23.08</v>
      </c>
    </row>
    <row r="137" spans="1:23" x14ac:dyDescent="0.3">
      <c r="A137" s="23" t="s">
        <v>35</v>
      </c>
      <c r="B137" s="23">
        <v>1021144</v>
      </c>
      <c r="C137" s="23" t="s">
        <v>36</v>
      </c>
      <c r="D137" s="23" t="s">
        <v>47</v>
      </c>
      <c r="E137" s="42">
        <v>43666</v>
      </c>
      <c r="F137" s="23" t="s">
        <v>48</v>
      </c>
      <c r="G137" s="23" t="s">
        <v>156</v>
      </c>
      <c r="H137" s="23" t="s">
        <v>38</v>
      </c>
      <c r="I137" s="43">
        <v>43643</v>
      </c>
      <c r="J137" s="23" t="s">
        <v>52</v>
      </c>
      <c r="K137" s="23" t="s">
        <v>50</v>
      </c>
      <c r="M137" s="23" t="s">
        <v>53</v>
      </c>
      <c r="N137" s="23">
        <v>57</v>
      </c>
      <c r="O137" s="23">
        <v>27014</v>
      </c>
      <c r="P137" s="23">
        <v>26710</v>
      </c>
      <c r="Q137" s="23">
        <v>5718</v>
      </c>
      <c r="R137" s="23">
        <v>2700000</v>
      </c>
      <c r="S137" s="30">
        <v>29.05</v>
      </c>
      <c r="W137" s="30">
        <v>29.05</v>
      </c>
    </row>
    <row r="138" spans="1:23" x14ac:dyDescent="0.3">
      <c r="A138" s="23" t="s">
        <v>35</v>
      </c>
      <c r="B138" s="23">
        <v>1021144</v>
      </c>
      <c r="C138" s="23" t="s">
        <v>36</v>
      </c>
      <c r="D138" s="23" t="s">
        <v>47</v>
      </c>
      <c r="E138" s="42">
        <v>43666</v>
      </c>
      <c r="F138" s="23" t="s">
        <v>48</v>
      </c>
      <c r="G138" s="23" t="s">
        <v>160</v>
      </c>
      <c r="H138" s="23" t="s">
        <v>38</v>
      </c>
      <c r="I138" s="43">
        <v>43663</v>
      </c>
      <c r="J138" s="23" t="s">
        <v>52</v>
      </c>
      <c r="K138" s="23" t="s">
        <v>161</v>
      </c>
      <c r="M138" s="23" t="s">
        <v>53</v>
      </c>
      <c r="N138" s="23">
        <v>57</v>
      </c>
      <c r="O138" s="23">
        <v>27014</v>
      </c>
      <c r="P138" s="23">
        <v>26710</v>
      </c>
      <c r="Q138" s="23">
        <v>5718</v>
      </c>
      <c r="R138" s="23">
        <v>2700000</v>
      </c>
      <c r="S138" s="30">
        <v>29.05</v>
      </c>
      <c r="W138" s="30">
        <v>29.05</v>
      </c>
    </row>
    <row r="139" spans="1:23" x14ac:dyDescent="0.3">
      <c r="A139" s="23" t="s">
        <v>35</v>
      </c>
      <c r="B139" s="23">
        <v>1021144</v>
      </c>
      <c r="C139" s="23" t="s">
        <v>36</v>
      </c>
      <c r="D139" s="23" t="s">
        <v>47</v>
      </c>
      <c r="E139" s="42">
        <v>43666</v>
      </c>
      <c r="F139" s="23" t="s">
        <v>48</v>
      </c>
      <c r="G139" s="23" t="s">
        <v>156</v>
      </c>
      <c r="H139" s="23" t="s">
        <v>38</v>
      </c>
      <c r="I139" s="43">
        <v>43643</v>
      </c>
      <c r="J139" s="23" t="s">
        <v>49</v>
      </c>
      <c r="K139" s="23" t="s">
        <v>50</v>
      </c>
      <c r="M139" s="23" t="s">
        <v>162</v>
      </c>
      <c r="N139" s="23">
        <v>57</v>
      </c>
      <c r="O139" s="23">
        <v>27014</v>
      </c>
      <c r="P139" s="23">
        <v>26710</v>
      </c>
      <c r="Q139" s="23">
        <v>5718</v>
      </c>
      <c r="R139" s="23">
        <v>2700000</v>
      </c>
      <c r="S139" s="30">
        <v>30.77</v>
      </c>
      <c r="W139" s="30">
        <v>30.77</v>
      </c>
    </row>
    <row r="140" spans="1:23" x14ac:dyDescent="0.3">
      <c r="A140" s="23" t="s">
        <v>35</v>
      </c>
      <c r="B140" s="23">
        <v>1021144</v>
      </c>
      <c r="C140" s="23" t="s">
        <v>36</v>
      </c>
      <c r="D140" s="23" t="s">
        <v>47</v>
      </c>
      <c r="E140" s="42">
        <v>43666</v>
      </c>
      <c r="F140" s="23" t="s">
        <v>48</v>
      </c>
      <c r="G140" s="23" t="s">
        <v>158</v>
      </c>
      <c r="H140" s="23" t="s">
        <v>38</v>
      </c>
      <c r="I140" s="43">
        <v>43655</v>
      </c>
      <c r="J140" s="23" t="s">
        <v>49</v>
      </c>
      <c r="K140" s="23" t="s">
        <v>50</v>
      </c>
      <c r="M140" s="23" t="s">
        <v>51</v>
      </c>
      <c r="N140" s="23">
        <v>57</v>
      </c>
      <c r="O140" s="23">
        <v>27014</v>
      </c>
      <c r="P140" s="23">
        <v>26710</v>
      </c>
      <c r="Q140" s="23">
        <v>5718</v>
      </c>
      <c r="R140" s="23">
        <v>2700000</v>
      </c>
      <c r="S140" s="30">
        <v>30.77</v>
      </c>
      <c r="W140" s="30">
        <v>30.77</v>
      </c>
    </row>
    <row r="141" spans="1:23" x14ac:dyDescent="0.3">
      <c r="A141" s="23" t="s">
        <v>35</v>
      </c>
      <c r="B141" s="23">
        <v>1021144</v>
      </c>
      <c r="C141" s="23" t="s">
        <v>36</v>
      </c>
      <c r="D141" s="23" t="s">
        <v>47</v>
      </c>
      <c r="E141" s="42">
        <v>43666</v>
      </c>
      <c r="F141" s="23" t="s">
        <v>48</v>
      </c>
      <c r="G141" s="23" t="s">
        <v>160</v>
      </c>
      <c r="H141" s="23" t="s">
        <v>38</v>
      </c>
      <c r="I141" s="43">
        <v>43661</v>
      </c>
      <c r="J141" s="23" t="s">
        <v>52</v>
      </c>
      <c r="K141" s="23" t="s">
        <v>161</v>
      </c>
      <c r="M141" s="23" t="s">
        <v>113</v>
      </c>
      <c r="N141" s="23">
        <v>57</v>
      </c>
      <c r="O141" s="23">
        <v>27014</v>
      </c>
      <c r="P141" s="23">
        <v>26710</v>
      </c>
      <c r="Q141" s="23">
        <v>5718</v>
      </c>
      <c r="R141" s="23">
        <v>2700000</v>
      </c>
      <c r="S141" s="30">
        <v>31.67</v>
      </c>
      <c r="W141" s="30">
        <v>31.67</v>
      </c>
    </row>
    <row r="142" spans="1:23" x14ac:dyDescent="0.3">
      <c r="A142" s="23" t="s">
        <v>35</v>
      </c>
      <c r="B142" s="23">
        <v>1021144</v>
      </c>
      <c r="C142" s="23" t="s">
        <v>36</v>
      </c>
      <c r="D142" s="23" t="s">
        <v>47</v>
      </c>
      <c r="E142" s="42">
        <v>43666</v>
      </c>
      <c r="F142" s="23" t="s">
        <v>48</v>
      </c>
      <c r="G142" s="23" t="s">
        <v>149</v>
      </c>
      <c r="H142" s="23" t="s">
        <v>38</v>
      </c>
      <c r="I142" s="43">
        <v>43641</v>
      </c>
      <c r="J142" s="23" t="s">
        <v>52</v>
      </c>
      <c r="K142" s="23" t="s">
        <v>150</v>
      </c>
      <c r="M142" s="23" t="s">
        <v>163</v>
      </c>
      <c r="N142" s="23">
        <v>57</v>
      </c>
      <c r="O142" s="23">
        <v>27014</v>
      </c>
      <c r="P142" s="23">
        <v>26710</v>
      </c>
      <c r="Q142" s="23">
        <v>5718</v>
      </c>
      <c r="R142" s="23">
        <v>2700000</v>
      </c>
      <c r="S142" s="30">
        <v>31.67</v>
      </c>
      <c r="W142" s="30">
        <v>31.67</v>
      </c>
    </row>
    <row r="143" spans="1:23" x14ac:dyDescent="0.3">
      <c r="A143" s="23" t="s">
        <v>35</v>
      </c>
      <c r="B143" s="23">
        <v>1021144</v>
      </c>
      <c r="C143" s="23" t="s">
        <v>36</v>
      </c>
      <c r="D143" s="23" t="s">
        <v>47</v>
      </c>
      <c r="E143" s="42">
        <v>43666</v>
      </c>
      <c r="F143" s="23" t="s">
        <v>48</v>
      </c>
      <c r="G143" s="23" t="s">
        <v>154</v>
      </c>
      <c r="H143" s="23" t="s">
        <v>38</v>
      </c>
      <c r="I143" s="43">
        <v>43627</v>
      </c>
      <c r="J143" s="23" t="s">
        <v>52</v>
      </c>
      <c r="K143" s="23" t="s">
        <v>155</v>
      </c>
      <c r="M143" s="23" t="s">
        <v>113</v>
      </c>
      <c r="N143" s="23">
        <v>57</v>
      </c>
      <c r="O143" s="23">
        <v>27014</v>
      </c>
      <c r="P143" s="23">
        <v>26710</v>
      </c>
      <c r="Q143" s="23">
        <v>5718</v>
      </c>
      <c r="R143" s="23">
        <v>2700000</v>
      </c>
      <c r="S143" s="30">
        <v>31.67</v>
      </c>
      <c r="W143" s="30">
        <v>31.67</v>
      </c>
    </row>
    <row r="144" spans="1:23" x14ac:dyDescent="0.3">
      <c r="A144" s="23" t="s">
        <v>35</v>
      </c>
      <c r="B144" s="23">
        <v>1021144</v>
      </c>
      <c r="C144" s="23" t="s">
        <v>36</v>
      </c>
      <c r="D144" s="23" t="s">
        <v>47</v>
      </c>
      <c r="E144" s="42">
        <v>43666</v>
      </c>
      <c r="F144" s="23" t="s">
        <v>48</v>
      </c>
      <c r="G144" s="23" t="s">
        <v>154</v>
      </c>
      <c r="H144" s="23" t="s">
        <v>38</v>
      </c>
      <c r="I144" s="43">
        <v>43627</v>
      </c>
      <c r="J144" s="23" t="s">
        <v>54</v>
      </c>
      <c r="K144" s="23" t="s">
        <v>155</v>
      </c>
      <c r="L144" s="23" t="s">
        <v>164</v>
      </c>
      <c r="M144" s="23" t="s">
        <v>165</v>
      </c>
      <c r="N144" s="23">
        <v>57</v>
      </c>
      <c r="O144" s="23">
        <v>27014</v>
      </c>
      <c r="P144" s="23">
        <v>26710</v>
      </c>
      <c r="Q144" s="23">
        <v>5718</v>
      </c>
      <c r="R144" s="23">
        <v>2700000</v>
      </c>
      <c r="S144" s="30">
        <v>33.799999999999997</v>
      </c>
      <c r="W144" s="30">
        <v>33.799999999999997</v>
      </c>
    </row>
    <row r="145" spans="1:23" x14ac:dyDescent="0.3">
      <c r="A145" s="23" t="s">
        <v>35</v>
      </c>
      <c r="B145" s="23">
        <v>1021144</v>
      </c>
      <c r="C145" s="23" t="s">
        <v>36</v>
      </c>
      <c r="D145" s="23" t="s">
        <v>47</v>
      </c>
      <c r="E145" s="42">
        <v>43666</v>
      </c>
      <c r="F145" s="23" t="s">
        <v>48</v>
      </c>
      <c r="G145" s="23" t="s">
        <v>151</v>
      </c>
      <c r="H145" s="23" t="s">
        <v>38</v>
      </c>
      <c r="I145" s="43">
        <v>43599</v>
      </c>
      <c r="J145" s="23" t="s">
        <v>54</v>
      </c>
      <c r="K145" s="23" t="s">
        <v>152</v>
      </c>
      <c r="L145" s="23" t="s">
        <v>55</v>
      </c>
      <c r="M145" s="23" t="s">
        <v>166</v>
      </c>
      <c r="N145" s="23">
        <v>57</v>
      </c>
      <c r="O145" s="23">
        <v>27014</v>
      </c>
      <c r="P145" s="23">
        <v>26710</v>
      </c>
      <c r="Q145" s="23">
        <v>5718</v>
      </c>
      <c r="R145" s="23">
        <v>2700000</v>
      </c>
      <c r="S145" s="30">
        <v>38.56</v>
      </c>
      <c r="V145" s="30">
        <v>38.56</v>
      </c>
      <c r="W145" s="23"/>
    </row>
    <row r="146" spans="1:23" x14ac:dyDescent="0.3">
      <c r="A146" s="23" t="s">
        <v>35</v>
      </c>
      <c r="B146" s="23">
        <v>1021144</v>
      </c>
      <c r="C146" s="23" t="s">
        <v>36</v>
      </c>
      <c r="D146" s="23" t="s">
        <v>47</v>
      </c>
      <c r="E146" s="42">
        <v>43666</v>
      </c>
      <c r="F146" s="23" t="s">
        <v>48</v>
      </c>
      <c r="G146" s="23" t="s">
        <v>146</v>
      </c>
      <c r="H146" s="23" t="s">
        <v>38</v>
      </c>
      <c r="I146" s="43">
        <v>43629</v>
      </c>
      <c r="J146" s="23" t="s">
        <v>54</v>
      </c>
      <c r="K146" s="23" t="s">
        <v>147</v>
      </c>
      <c r="L146" s="23" t="s">
        <v>55</v>
      </c>
      <c r="M146" s="23" t="s">
        <v>167</v>
      </c>
      <c r="N146" s="23">
        <v>57</v>
      </c>
      <c r="O146" s="23">
        <v>27014</v>
      </c>
      <c r="P146" s="23">
        <v>26710</v>
      </c>
      <c r="Q146" s="23">
        <v>5718</v>
      </c>
      <c r="R146" s="23">
        <v>2700000</v>
      </c>
      <c r="S146" s="30">
        <v>39.04</v>
      </c>
      <c r="V146" s="30">
        <v>39.04</v>
      </c>
      <c r="W146" s="23"/>
    </row>
    <row r="147" spans="1:23" x14ac:dyDescent="0.3">
      <c r="A147" s="23" t="s">
        <v>35</v>
      </c>
      <c r="B147" s="23">
        <v>1021144</v>
      </c>
      <c r="C147" s="23" t="s">
        <v>36</v>
      </c>
      <c r="D147" s="23" t="s">
        <v>47</v>
      </c>
      <c r="E147" s="42">
        <v>43666</v>
      </c>
      <c r="F147" s="23" t="s">
        <v>48</v>
      </c>
      <c r="G147" s="23" t="s">
        <v>154</v>
      </c>
      <c r="H147" s="23" t="s">
        <v>38</v>
      </c>
      <c r="I147" s="43">
        <v>43621</v>
      </c>
      <c r="J147" s="23" t="s">
        <v>52</v>
      </c>
      <c r="K147" s="23" t="s">
        <v>155</v>
      </c>
      <c r="M147" s="23" t="s">
        <v>168</v>
      </c>
      <c r="N147" s="23">
        <v>57</v>
      </c>
      <c r="O147" s="23">
        <v>27014</v>
      </c>
      <c r="P147" s="23">
        <v>26710</v>
      </c>
      <c r="Q147" s="23">
        <v>5718</v>
      </c>
      <c r="R147" s="23">
        <v>2700000</v>
      </c>
      <c r="S147" s="30">
        <v>39.049999999999997</v>
      </c>
      <c r="W147" s="30">
        <v>39.049999999999997</v>
      </c>
    </row>
    <row r="148" spans="1:23" x14ac:dyDescent="0.3">
      <c r="A148" s="23" t="s">
        <v>35</v>
      </c>
      <c r="B148" s="23">
        <v>1021144</v>
      </c>
      <c r="C148" s="23" t="s">
        <v>36</v>
      </c>
      <c r="D148" s="23" t="s">
        <v>47</v>
      </c>
      <c r="E148" s="42">
        <v>43666</v>
      </c>
      <c r="F148" s="23" t="s">
        <v>48</v>
      </c>
      <c r="G148" s="23" t="s">
        <v>158</v>
      </c>
      <c r="H148" s="23" t="s">
        <v>38</v>
      </c>
      <c r="I148" s="43">
        <v>43654</v>
      </c>
      <c r="J148" s="23" t="s">
        <v>52</v>
      </c>
      <c r="K148" s="23" t="s">
        <v>50</v>
      </c>
      <c r="M148" s="23" t="s">
        <v>168</v>
      </c>
      <c r="N148" s="23">
        <v>57</v>
      </c>
      <c r="O148" s="23">
        <v>27014</v>
      </c>
      <c r="P148" s="23">
        <v>26710</v>
      </c>
      <c r="Q148" s="23">
        <v>5718</v>
      </c>
      <c r="R148" s="23">
        <v>2700000</v>
      </c>
      <c r="S148" s="30">
        <v>39.049999999999997</v>
      </c>
      <c r="W148" s="30">
        <v>39.049999999999997</v>
      </c>
    </row>
    <row r="149" spans="1:23" x14ac:dyDescent="0.3">
      <c r="A149" s="23" t="s">
        <v>35</v>
      </c>
      <c r="B149" s="23">
        <v>1021144</v>
      </c>
      <c r="C149" s="23" t="s">
        <v>36</v>
      </c>
      <c r="D149" s="23" t="s">
        <v>47</v>
      </c>
      <c r="E149" s="42">
        <v>43666</v>
      </c>
      <c r="F149" s="23" t="s">
        <v>48</v>
      </c>
      <c r="G149" s="23" t="s">
        <v>149</v>
      </c>
      <c r="H149" s="23" t="s">
        <v>38</v>
      </c>
      <c r="I149" s="43">
        <v>43636</v>
      </c>
      <c r="J149" s="23" t="s">
        <v>52</v>
      </c>
      <c r="K149" s="23" t="s">
        <v>150</v>
      </c>
      <c r="M149" s="23" t="s">
        <v>169</v>
      </c>
      <c r="N149" s="23">
        <v>57</v>
      </c>
      <c r="O149" s="23">
        <v>27014</v>
      </c>
      <c r="P149" s="23">
        <v>26710</v>
      </c>
      <c r="Q149" s="23">
        <v>5718</v>
      </c>
      <c r="R149" s="23">
        <v>2700000</v>
      </c>
      <c r="S149" s="30">
        <v>39.049999999999997</v>
      </c>
      <c r="W149" s="30">
        <v>39.049999999999997</v>
      </c>
    </row>
    <row r="150" spans="1:23" x14ac:dyDescent="0.3">
      <c r="A150" s="23" t="s">
        <v>35</v>
      </c>
      <c r="B150" s="23">
        <v>1021144</v>
      </c>
      <c r="C150" s="23" t="s">
        <v>36</v>
      </c>
      <c r="D150" s="23" t="s">
        <v>47</v>
      </c>
      <c r="E150" s="42">
        <v>43666</v>
      </c>
      <c r="F150" s="23" t="s">
        <v>48</v>
      </c>
      <c r="G150" s="23" t="s">
        <v>146</v>
      </c>
      <c r="H150" s="23" t="s">
        <v>38</v>
      </c>
      <c r="I150" s="43">
        <v>43629</v>
      </c>
      <c r="J150" s="23" t="s">
        <v>54</v>
      </c>
      <c r="K150" s="23" t="s">
        <v>147</v>
      </c>
      <c r="L150" s="23" t="s">
        <v>55</v>
      </c>
      <c r="M150" s="23" t="s">
        <v>166</v>
      </c>
      <c r="N150" s="23">
        <v>57</v>
      </c>
      <c r="O150" s="23">
        <v>27014</v>
      </c>
      <c r="P150" s="23">
        <v>26710</v>
      </c>
      <c r="Q150" s="23">
        <v>5718</v>
      </c>
      <c r="R150" s="23">
        <v>2700000</v>
      </c>
      <c r="S150" s="30">
        <v>40.29</v>
      </c>
      <c r="V150" s="30">
        <v>40.29</v>
      </c>
      <c r="W150" s="23"/>
    </row>
    <row r="151" spans="1:23" x14ac:dyDescent="0.3">
      <c r="A151" s="23" t="s">
        <v>35</v>
      </c>
      <c r="B151" s="23">
        <v>1021144</v>
      </c>
      <c r="C151" s="23" t="s">
        <v>36</v>
      </c>
      <c r="D151" s="23" t="s">
        <v>47</v>
      </c>
      <c r="E151" s="42">
        <v>43666</v>
      </c>
      <c r="F151" s="23" t="s">
        <v>48</v>
      </c>
      <c r="G151" s="23" t="s">
        <v>160</v>
      </c>
      <c r="H151" s="23" t="s">
        <v>38</v>
      </c>
      <c r="I151" s="43">
        <v>43663</v>
      </c>
      <c r="J151" s="23" t="s">
        <v>49</v>
      </c>
      <c r="K151" s="23" t="s">
        <v>161</v>
      </c>
      <c r="M151" s="23" t="s">
        <v>51</v>
      </c>
      <c r="N151" s="23">
        <v>57</v>
      </c>
      <c r="O151" s="23">
        <v>27014</v>
      </c>
      <c r="P151" s="23">
        <v>26710</v>
      </c>
      <c r="Q151" s="23">
        <v>5718</v>
      </c>
      <c r="R151" s="23">
        <v>2700000</v>
      </c>
      <c r="S151" s="30">
        <v>46.15</v>
      </c>
      <c r="W151" s="30">
        <v>46.15</v>
      </c>
    </row>
    <row r="152" spans="1:23" x14ac:dyDescent="0.3">
      <c r="A152" s="23" t="s">
        <v>35</v>
      </c>
      <c r="B152" s="23">
        <v>1021144</v>
      </c>
      <c r="C152" s="23" t="s">
        <v>36</v>
      </c>
      <c r="D152" s="23" t="s">
        <v>47</v>
      </c>
      <c r="E152" s="42">
        <v>43666</v>
      </c>
      <c r="F152" s="23" t="s">
        <v>48</v>
      </c>
      <c r="G152" s="23" t="s">
        <v>146</v>
      </c>
      <c r="H152" s="23" t="s">
        <v>38</v>
      </c>
      <c r="I152" s="43">
        <v>43629</v>
      </c>
      <c r="J152" s="23" t="s">
        <v>52</v>
      </c>
      <c r="K152" s="23" t="s">
        <v>147</v>
      </c>
      <c r="M152" s="23" t="s">
        <v>58</v>
      </c>
      <c r="N152" s="23">
        <v>57</v>
      </c>
      <c r="O152" s="23">
        <v>27014</v>
      </c>
      <c r="P152" s="23">
        <v>26710</v>
      </c>
      <c r="Q152" s="23">
        <v>5718</v>
      </c>
      <c r="R152" s="23">
        <v>2700000</v>
      </c>
      <c r="S152" s="30">
        <v>49.05</v>
      </c>
      <c r="V152" s="30">
        <v>49.05</v>
      </c>
      <c r="W152" s="23"/>
    </row>
    <row r="153" spans="1:23" x14ac:dyDescent="0.3">
      <c r="A153" s="23" t="s">
        <v>35</v>
      </c>
      <c r="B153" s="23">
        <v>1021144</v>
      </c>
      <c r="C153" s="23" t="s">
        <v>36</v>
      </c>
      <c r="D153" s="23" t="s">
        <v>47</v>
      </c>
      <c r="E153" s="42">
        <v>43666</v>
      </c>
      <c r="F153" s="23" t="s">
        <v>48</v>
      </c>
      <c r="G153" s="23" t="s">
        <v>151</v>
      </c>
      <c r="H153" s="23" t="s">
        <v>38</v>
      </c>
      <c r="I153" s="43">
        <v>43599</v>
      </c>
      <c r="J153" s="23" t="s">
        <v>52</v>
      </c>
      <c r="K153" s="23" t="s">
        <v>152</v>
      </c>
      <c r="M153" s="23" t="s">
        <v>58</v>
      </c>
      <c r="N153" s="23">
        <v>57</v>
      </c>
      <c r="O153" s="23">
        <v>27014</v>
      </c>
      <c r="P153" s="23">
        <v>26710</v>
      </c>
      <c r="Q153" s="23">
        <v>5718</v>
      </c>
      <c r="R153" s="23">
        <v>2700000</v>
      </c>
      <c r="S153" s="30">
        <v>49.05</v>
      </c>
      <c r="V153" s="30">
        <v>49.05</v>
      </c>
      <c r="W153" s="23"/>
    </row>
    <row r="154" spans="1:23" x14ac:dyDescent="0.3">
      <c r="A154" s="23" t="s">
        <v>35</v>
      </c>
      <c r="B154" s="23">
        <v>1021144</v>
      </c>
      <c r="C154" s="23" t="s">
        <v>36</v>
      </c>
      <c r="D154" s="23" t="s">
        <v>47</v>
      </c>
      <c r="E154" s="42">
        <v>43666</v>
      </c>
      <c r="F154" s="23" t="s">
        <v>48</v>
      </c>
      <c r="G154" s="23" t="s">
        <v>154</v>
      </c>
      <c r="H154" s="23" t="s">
        <v>38</v>
      </c>
      <c r="I154" s="43">
        <v>43628</v>
      </c>
      <c r="J154" s="23" t="s">
        <v>52</v>
      </c>
      <c r="K154" s="23" t="s">
        <v>155</v>
      </c>
      <c r="M154" s="23" t="s">
        <v>58</v>
      </c>
      <c r="N154" s="23">
        <v>57</v>
      </c>
      <c r="O154" s="23">
        <v>27014</v>
      </c>
      <c r="P154" s="23">
        <v>26710</v>
      </c>
      <c r="Q154" s="23">
        <v>5718</v>
      </c>
      <c r="R154" s="23">
        <v>2700000</v>
      </c>
      <c r="S154" s="30">
        <v>49.05</v>
      </c>
      <c r="W154" s="30">
        <v>49.05</v>
      </c>
    </row>
    <row r="155" spans="1:23" customFormat="1" x14ac:dyDescent="0.3">
      <c r="A155" t="s">
        <v>35</v>
      </c>
      <c r="B155">
        <v>1021144</v>
      </c>
      <c r="C155" t="s">
        <v>36</v>
      </c>
      <c r="D155" t="s">
        <v>47</v>
      </c>
      <c r="E155" s="32">
        <v>43666</v>
      </c>
      <c r="F155" t="s">
        <v>48</v>
      </c>
      <c r="G155" t="s">
        <v>156</v>
      </c>
      <c r="H155" t="s">
        <v>38</v>
      </c>
      <c r="I155" s="41">
        <v>43644</v>
      </c>
      <c r="J155" t="s">
        <v>61</v>
      </c>
      <c r="K155" t="s">
        <v>50</v>
      </c>
      <c r="M155" t="s">
        <v>64</v>
      </c>
      <c r="N155">
        <v>57</v>
      </c>
      <c r="O155">
        <v>27014</v>
      </c>
      <c r="P155">
        <v>26710</v>
      </c>
      <c r="Q155">
        <v>5718</v>
      </c>
      <c r="R155">
        <v>2700000</v>
      </c>
      <c r="S155" s="44">
        <v>72.88</v>
      </c>
      <c r="T155" s="44"/>
      <c r="U155" s="44"/>
      <c r="V155" s="44"/>
      <c r="W155" s="44">
        <v>72.88</v>
      </c>
    </row>
    <row r="156" spans="1:23" customFormat="1" x14ac:dyDescent="0.3">
      <c r="A156" t="s">
        <v>35</v>
      </c>
      <c r="B156">
        <v>1021144</v>
      </c>
      <c r="C156" t="s">
        <v>36</v>
      </c>
      <c r="D156" t="s">
        <v>47</v>
      </c>
      <c r="E156" s="32">
        <v>43666</v>
      </c>
      <c r="F156" t="s">
        <v>48</v>
      </c>
      <c r="G156" t="s">
        <v>156</v>
      </c>
      <c r="H156" t="s">
        <v>38</v>
      </c>
      <c r="I156" s="41">
        <v>43643</v>
      </c>
      <c r="J156" t="s">
        <v>61</v>
      </c>
      <c r="K156" t="s">
        <v>50</v>
      </c>
      <c r="M156" t="s">
        <v>65</v>
      </c>
      <c r="N156">
        <v>57</v>
      </c>
      <c r="O156">
        <v>27014</v>
      </c>
      <c r="P156">
        <v>26710</v>
      </c>
      <c r="Q156">
        <v>5718</v>
      </c>
      <c r="R156">
        <v>2700000</v>
      </c>
      <c r="S156" s="44">
        <v>72.88</v>
      </c>
      <c r="T156" s="44"/>
      <c r="U156" s="44"/>
      <c r="V156" s="44"/>
      <c r="W156" s="44">
        <v>72.88</v>
      </c>
    </row>
    <row r="157" spans="1:23" customFormat="1" x14ac:dyDescent="0.3">
      <c r="A157" t="s">
        <v>35</v>
      </c>
      <c r="B157">
        <v>1021144</v>
      </c>
      <c r="C157" t="s">
        <v>36</v>
      </c>
      <c r="D157" t="s">
        <v>47</v>
      </c>
      <c r="E157" s="32">
        <v>43666</v>
      </c>
      <c r="F157" t="s">
        <v>48</v>
      </c>
      <c r="G157" t="s">
        <v>160</v>
      </c>
      <c r="H157" t="s">
        <v>38</v>
      </c>
      <c r="I157" s="41">
        <v>43661</v>
      </c>
      <c r="J157" t="s">
        <v>59</v>
      </c>
      <c r="K157" t="s">
        <v>161</v>
      </c>
      <c r="L157" t="s">
        <v>170</v>
      </c>
      <c r="M157" t="s">
        <v>171</v>
      </c>
      <c r="N157">
        <v>57</v>
      </c>
      <c r="O157">
        <v>27014</v>
      </c>
      <c r="P157">
        <v>26710</v>
      </c>
      <c r="Q157">
        <v>5718</v>
      </c>
      <c r="R157">
        <v>2700000</v>
      </c>
      <c r="S157" s="44">
        <v>128.69999999999999</v>
      </c>
      <c r="T157" s="44"/>
      <c r="U157" s="44"/>
      <c r="V157" s="44"/>
      <c r="W157" s="44">
        <v>128.69999999999999</v>
      </c>
    </row>
    <row r="158" spans="1:23" customFormat="1" x14ac:dyDescent="0.3">
      <c r="A158" t="s">
        <v>35</v>
      </c>
      <c r="B158">
        <v>1021144</v>
      </c>
      <c r="C158" t="s">
        <v>36</v>
      </c>
      <c r="D158" t="s">
        <v>47</v>
      </c>
      <c r="E158" s="32">
        <v>43666</v>
      </c>
      <c r="F158" t="s">
        <v>48</v>
      </c>
      <c r="G158" t="s">
        <v>160</v>
      </c>
      <c r="H158" t="s">
        <v>38</v>
      </c>
      <c r="I158" s="41">
        <v>43662</v>
      </c>
      <c r="J158" t="s">
        <v>59</v>
      </c>
      <c r="K158" t="s">
        <v>161</v>
      </c>
      <c r="L158" t="s">
        <v>170</v>
      </c>
      <c r="M158" t="s">
        <v>171</v>
      </c>
      <c r="N158">
        <v>57</v>
      </c>
      <c r="O158">
        <v>27014</v>
      </c>
      <c r="P158">
        <v>26710</v>
      </c>
      <c r="Q158">
        <v>5718</v>
      </c>
      <c r="R158">
        <v>2700000</v>
      </c>
      <c r="S158" s="44">
        <v>128.69999999999999</v>
      </c>
      <c r="T158" s="44"/>
      <c r="U158" s="44"/>
      <c r="V158" s="44"/>
      <c r="W158" s="44">
        <v>128.69999999999999</v>
      </c>
    </row>
    <row r="159" spans="1:23" customFormat="1" x14ac:dyDescent="0.3">
      <c r="A159" t="s">
        <v>35</v>
      </c>
      <c r="B159">
        <v>1021144</v>
      </c>
      <c r="C159" t="s">
        <v>36</v>
      </c>
      <c r="D159" t="s">
        <v>47</v>
      </c>
      <c r="E159" s="32">
        <v>43666</v>
      </c>
      <c r="F159" t="s">
        <v>48</v>
      </c>
      <c r="G159" t="s">
        <v>154</v>
      </c>
      <c r="H159" t="s">
        <v>38</v>
      </c>
      <c r="I159" s="41">
        <v>43620</v>
      </c>
      <c r="J159" t="s">
        <v>59</v>
      </c>
      <c r="K159" t="s">
        <v>155</v>
      </c>
      <c r="L159" t="s">
        <v>172</v>
      </c>
      <c r="M159" t="s">
        <v>173</v>
      </c>
      <c r="N159">
        <v>57</v>
      </c>
      <c r="O159">
        <v>27014</v>
      </c>
      <c r="P159">
        <v>26710</v>
      </c>
      <c r="Q159">
        <v>5718</v>
      </c>
      <c r="R159">
        <v>2700000</v>
      </c>
      <c r="S159" s="44">
        <v>129.38</v>
      </c>
      <c r="T159" s="44"/>
      <c r="U159" s="44"/>
      <c r="V159" s="44"/>
      <c r="W159" s="44">
        <v>129.38</v>
      </c>
    </row>
    <row r="160" spans="1:23" customFormat="1" x14ac:dyDescent="0.3">
      <c r="A160" t="s">
        <v>35</v>
      </c>
      <c r="B160">
        <v>1021144</v>
      </c>
      <c r="C160" t="s">
        <v>36</v>
      </c>
      <c r="D160" t="s">
        <v>47</v>
      </c>
      <c r="E160" s="32">
        <v>43666</v>
      </c>
      <c r="F160" t="s">
        <v>48</v>
      </c>
      <c r="G160" t="s">
        <v>158</v>
      </c>
      <c r="H160" t="s">
        <v>38</v>
      </c>
      <c r="I160" s="41">
        <v>43654</v>
      </c>
      <c r="J160" t="s">
        <v>59</v>
      </c>
      <c r="K160" t="s">
        <v>50</v>
      </c>
      <c r="L160" t="s">
        <v>164</v>
      </c>
      <c r="M160" t="s">
        <v>174</v>
      </c>
      <c r="N160">
        <v>57</v>
      </c>
      <c r="O160">
        <v>27014</v>
      </c>
      <c r="P160">
        <v>26710</v>
      </c>
      <c r="Q160">
        <v>5718</v>
      </c>
      <c r="R160">
        <v>2700000</v>
      </c>
      <c r="S160" s="44">
        <v>371.7</v>
      </c>
      <c r="T160" s="44"/>
      <c r="U160" s="44"/>
      <c r="V160" s="44"/>
      <c r="W160" s="44">
        <v>371.7</v>
      </c>
    </row>
    <row r="161" spans="1:24" customFormat="1" x14ac:dyDescent="0.3">
      <c r="A161" t="s">
        <v>35</v>
      </c>
      <c r="B161">
        <v>1021144</v>
      </c>
      <c r="C161" t="s">
        <v>36</v>
      </c>
      <c r="D161" t="s">
        <v>47</v>
      </c>
      <c r="E161" s="32">
        <v>43666</v>
      </c>
      <c r="F161" t="s">
        <v>48</v>
      </c>
      <c r="G161" t="s">
        <v>156</v>
      </c>
      <c r="H161" t="s">
        <v>38</v>
      </c>
      <c r="I161" s="41">
        <v>43643</v>
      </c>
      <c r="J161" t="s">
        <v>59</v>
      </c>
      <c r="K161" t="s">
        <v>50</v>
      </c>
      <c r="L161" t="s">
        <v>164</v>
      </c>
      <c r="M161" t="s">
        <v>175</v>
      </c>
      <c r="N161">
        <v>57</v>
      </c>
      <c r="O161">
        <v>27014</v>
      </c>
      <c r="P161">
        <v>26710</v>
      </c>
      <c r="Q161">
        <v>5718</v>
      </c>
      <c r="R161" s="33">
        <v>2700000</v>
      </c>
      <c r="S161" s="45">
        <v>459.84</v>
      </c>
      <c r="T161" s="45"/>
      <c r="U161" s="45"/>
      <c r="V161" s="45"/>
      <c r="W161" s="45">
        <v>459.84</v>
      </c>
    </row>
    <row r="162" spans="1:24" x14ac:dyDescent="0.3">
      <c r="R162" s="31" t="s">
        <v>39</v>
      </c>
      <c r="S162" s="30">
        <f>SUM(S111:S161)</f>
        <v>10160.369999999997</v>
      </c>
      <c r="T162" s="30">
        <f t="shared" ref="T162:W162" si="6">SUM(T111:T161)</f>
        <v>4064.62</v>
      </c>
      <c r="U162" s="30">
        <f t="shared" si="6"/>
        <v>3927.05</v>
      </c>
      <c r="V162" s="30">
        <f t="shared" si="6"/>
        <v>195.69</v>
      </c>
      <c r="W162" s="30">
        <f t="shared" si="6"/>
        <v>1973.0100000000002</v>
      </c>
      <c r="X162" s="23" t="b">
        <f>IF(S162=SUM(T162:W162),TRUE,FALSE)</f>
        <v>1</v>
      </c>
    </row>
    <row r="163" spans="1:24" x14ac:dyDescent="0.3">
      <c r="R163" s="31" t="s">
        <v>40</v>
      </c>
      <c r="S163" s="30">
        <f>S108+S162</f>
        <v>26882.26999999999</v>
      </c>
      <c r="T163" s="30">
        <f t="shared" ref="T163:W163" si="7">T108+T162</f>
        <v>9751.5499999999993</v>
      </c>
      <c r="U163" s="30">
        <f t="shared" si="7"/>
        <v>7357.75</v>
      </c>
      <c r="V163" s="30">
        <f t="shared" si="7"/>
        <v>7350.0300000000016</v>
      </c>
      <c r="W163" s="30">
        <f t="shared" si="7"/>
        <v>2422.94</v>
      </c>
    </row>
    <row r="165" spans="1:24" customFormat="1" x14ac:dyDescent="0.3">
      <c r="A165" t="s">
        <v>35</v>
      </c>
      <c r="B165">
        <v>1021144</v>
      </c>
      <c r="C165" t="s">
        <v>36</v>
      </c>
      <c r="D165" t="s">
        <v>47</v>
      </c>
      <c r="E165" s="32">
        <v>43697</v>
      </c>
      <c r="F165" t="s">
        <v>37</v>
      </c>
      <c r="G165" t="s">
        <v>176</v>
      </c>
      <c r="H165" t="s">
        <v>38</v>
      </c>
      <c r="M165" t="s">
        <v>177</v>
      </c>
      <c r="N165">
        <v>57</v>
      </c>
      <c r="O165">
        <v>27014</v>
      </c>
      <c r="P165">
        <v>26710</v>
      </c>
      <c r="Q165">
        <v>5711</v>
      </c>
      <c r="R165">
        <v>2700000</v>
      </c>
      <c r="S165">
        <v>-318</v>
      </c>
      <c r="T165">
        <v>-318</v>
      </c>
    </row>
    <row r="166" spans="1:24" customFormat="1" x14ac:dyDescent="0.3">
      <c r="A166" t="s">
        <v>35</v>
      </c>
      <c r="B166">
        <v>1021144</v>
      </c>
      <c r="C166" t="s">
        <v>36</v>
      </c>
      <c r="D166" t="s">
        <v>47</v>
      </c>
      <c r="E166" s="32">
        <v>43697</v>
      </c>
      <c r="F166" t="s">
        <v>37</v>
      </c>
      <c r="G166" t="s">
        <v>176</v>
      </c>
      <c r="H166" t="s">
        <v>38</v>
      </c>
      <c r="M166" t="s">
        <v>177</v>
      </c>
      <c r="N166">
        <v>57</v>
      </c>
      <c r="O166">
        <v>27014</v>
      </c>
      <c r="P166">
        <v>26710</v>
      </c>
      <c r="Q166">
        <v>5711</v>
      </c>
      <c r="R166">
        <v>2700000</v>
      </c>
      <c r="S166">
        <v>-50</v>
      </c>
      <c r="T166">
        <v>-50</v>
      </c>
    </row>
    <row r="167" spans="1:24" customFormat="1" x14ac:dyDescent="0.3">
      <c r="A167" t="s">
        <v>35</v>
      </c>
      <c r="B167">
        <v>1021144</v>
      </c>
      <c r="C167" t="s">
        <v>36</v>
      </c>
      <c r="D167" t="s">
        <v>47</v>
      </c>
      <c r="E167" s="32">
        <v>43697</v>
      </c>
      <c r="F167" t="s">
        <v>37</v>
      </c>
      <c r="G167" t="s">
        <v>176</v>
      </c>
      <c r="H167" t="s">
        <v>38</v>
      </c>
      <c r="M167" t="s">
        <v>178</v>
      </c>
      <c r="N167">
        <v>57</v>
      </c>
      <c r="O167">
        <v>27014</v>
      </c>
      <c r="P167">
        <v>26710</v>
      </c>
      <c r="Q167">
        <v>5711</v>
      </c>
      <c r="R167">
        <v>2700000</v>
      </c>
      <c r="S167">
        <v>15</v>
      </c>
      <c r="T167">
        <v>15</v>
      </c>
    </row>
    <row r="168" spans="1:24" customFormat="1" x14ac:dyDescent="0.3">
      <c r="A168" t="s">
        <v>35</v>
      </c>
      <c r="B168">
        <v>1021144</v>
      </c>
      <c r="C168" t="s">
        <v>36</v>
      </c>
      <c r="D168" t="s">
        <v>47</v>
      </c>
      <c r="E168" s="32">
        <v>43697</v>
      </c>
      <c r="F168" t="s">
        <v>37</v>
      </c>
      <c r="G168" t="s">
        <v>176</v>
      </c>
      <c r="H168" t="s">
        <v>38</v>
      </c>
      <c r="M168" t="s">
        <v>179</v>
      </c>
      <c r="N168">
        <v>57</v>
      </c>
      <c r="O168">
        <v>27014</v>
      </c>
      <c r="P168">
        <v>26710</v>
      </c>
      <c r="Q168">
        <v>5711</v>
      </c>
      <c r="R168">
        <v>2700000</v>
      </c>
      <c r="S168">
        <v>50</v>
      </c>
      <c r="T168">
        <v>50</v>
      </c>
    </row>
    <row r="169" spans="1:24" customFormat="1" x14ac:dyDescent="0.3">
      <c r="A169" t="s">
        <v>35</v>
      </c>
      <c r="B169">
        <v>1021144</v>
      </c>
      <c r="C169" t="s">
        <v>36</v>
      </c>
      <c r="D169" t="s">
        <v>47</v>
      </c>
      <c r="E169" s="32">
        <v>43697</v>
      </c>
      <c r="F169" t="s">
        <v>37</v>
      </c>
      <c r="G169" t="s">
        <v>176</v>
      </c>
      <c r="H169" t="s">
        <v>38</v>
      </c>
      <c r="M169" t="s">
        <v>180</v>
      </c>
      <c r="N169">
        <v>57</v>
      </c>
      <c r="O169">
        <v>27014</v>
      </c>
      <c r="P169">
        <v>26710</v>
      </c>
      <c r="Q169">
        <v>5711</v>
      </c>
      <c r="R169">
        <v>2700000</v>
      </c>
      <c r="S169">
        <v>50</v>
      </c>
      <c r="T169">
        <v>50</v>
      </c>
    </row>
    <row r="170" spans="1:24" customFormat="1" x14ac:dyDescent="0.3">
      <c r="A170" t="s">
        <v>35</v>
      </c>
      <c r="B170">
        <v>1021144</v>
      </c>
      <c r="C170" t="s">
        <v>36</v>
      </c>
      <c r="D170" t="s">
        <v>47</v>
      </c>
      <c r="E170" s="32">
        <v>43697</v>
      </c>
      <c r="F170" t="s">
        <v>37</v>
      </c>
      <c r="G170" t="s">
        <v>176</v>
      </c>
      <c r="H170" t="s">
        <v>38</v>
      </c>
      <c r="M170" t="s">
        <v>179</v>
      </c>
      <c r="N170">
        <v>57</v>
      </c>
      <c r="O170">
        <v>27014</v>
      </c>
      <c r="P170">
        <v>26710</v>
      </c>
      <c r="Q170">
        <v>5711</v>
      </c>
      <c r="R170">
        <v>2700000</v>
      </c>
      <c r="S170">
        <v>88</v>
      </c>
      <c r="T170">
        <v>88</v>
      </c>
    </row>
    <row r="171" spans="1:24" customFormat="1" x14ac:dyDescent="0.3">
      <c r="A171" t="s">
        <v>35</v>
      </c>
      <c r="B171">
        <v>1021144</v>
      </c>
      <c r="C171" t="s">
        <v>36</v>
      </c>
      <c r="D171" t="s">
        <v>47</v>
      </c>
      <c r="E171" s="32">
        <v>43697</v>
      </c>
      <c r="F171" t="s">
        <v>37</v>
      </c>
      <c r="G171" t="s">
        <v>176</v>
      </c>
      <c r="H171" t="s">
        <v>38</v>
      </c>
      <c r="M171" t="s">
        <v>181</v>
      </c>
      <c r="N171">
        <v>57</v>
      </c>
      <c r="O171">
        <v>27014</v>
      </c>
      <c r="P171">
        <v>26710</v>
      </c>
      <c r="Q171">
        <v>5711</v>
      </c>
      <c r="R171">
        <v>2700000</v>
      </c>
      <c r="S171">
        <v>100</v>
      </c>
      <c r="T171">
        <v>100</v>
      </c>
    </row>
    <row r="172" spans="1:24" customFormat="1" x14ac:dyDescent="0.3">
      <c r="A172" t="s">
        <v>35</v>
      </c>
      <c r="B172">
        <v>1021144</v>
      </c>
      <c r="C172" t="s">
        <v>36</v>
      </c>
      <c r="D172" t="s">
        <v>47</v>
      </c>
      <c r="E172" s="32">
        <v>43697</v>
      </c>
      <c r="F172" t="s">
        <v>37</v>
      </c>
      <c r="G172" t="s">
        <v>176</v>
      </c>
      <c r="H172" t="s">
        <v>38</v>
      </c>
      <c r="M172" t="s">
        <v>178</v>
      </c>
      <c r="N172">
        <v>57</v>
      </c>
      <c r="O172">
        <v>27014</v>
      </c>
      <c r="P172">
        <v>26710</v>
      </c>
      <c r="Q172">
        <v>5711</v>
      </c>
      <c r="R172">
        <v>2700000</v>
      </c>
      <c r="S172">
        <v>100</v>
      </c>
      <c r="T172">
        <v>100</v>
      </c>
    </row>
    <row r="173" spans="1:24" customFormat="1" x14ac:dyDescent="0.3">
      <c r="A173" t="s">
        <v>35</v>
      </c>
      <c r="B173">
        <v>1021144</v>
      </c>
      <c r="C173" t="s">
        <v>36</v>
      </c>
      <c r="D173" t="s">
        <v>47</v>
      </c>
      <c r="E173" s="32">
        <v>43697</v>
      </c>
      <c r="F173" t="s">
        <v>37</v>
      </c>
      <c r="G173" t="s">
        <v>176</v>
      </c>
      <c r="H173" t="s">
        <v>38</v>
      </c>
      <c r="M173" t="s">
        <v>182</v>
      </c>
      <c r="N173">
        <v>57</v>
      </c>
      <c r="O173">
        <v>27014</v>
      </c>
      <c r="P173">
        <v>26710</v>
      </c>
      <c r="Q173">
        <v>5711</v>
      </c>
      <c r="R173">
        <v>2700000</v>
      </c>
      <c r="S173">
        <v>197.15</v>
      </c>
      <c r="T173">
        <v>197.15</v>
      </c>
    </row>
    <row r="174" spans="1:24" customFormat="1" x14ac:dyDescent="0.3">
      <c r="A174" t="s">
        <v>35</v>
      </c>
      <c r="B174">
        <v>1021144</v>
      </c>
      <c r="C174" t="s">
        <v>36</v>
      </c>
      <c r="D174" t="s">
        <v>47</v>
      </c>
      <c r="E174" s="32">
        <v>43697</v>
      </c>
      <c r="F174" t="s">
        <v>37</v>
      </c>
      <c r="G174" t="s">
        <v>176</v>
      </c>
      <c r="H174" t="s">
        <v>38</v>
      </c>
      <c r="M174" t="s">
        <v>183</v>
      </c>
      <c r="N174">
        <v>57</v>
      </c>
      <c r="O174">
        <v>27014</v>
      </c>
      <c r="P174">
        <v>26710</v>
      </c>
      <c r="Q174">
        <v>5711</v>
      </c>
      <c r="R174">
        <v>2700000</v>
      </c>
      <c r="S174">
        <v>208.58</v>
      </c>
      <c r="T174">
        <v>208.58</v>
      </c>
    </row>
    <row r="175" spans="1:24" customFormat="1" x14ac:dyDescent="0.3">
      <c r="A175" t="s">
        <v>35</v>
      </c>
      <c r="B175">
        <v>1021144</v>
      </c>
      <c r="C175" t="s">
        <v>36</v>
      </c>
      <c r="D175" t="s">
        <v>47</v>
      </c>
      <c r="E175" s="32">
        <v>43697</v>
      </c>
      <c r="F175" t="s">
        <v>37</v>
      </c>
      <c r="G175" t="s">
        <v>176</v>
      </c>
      <c r="H175" t="s">
        <v>38</v>
      </c>
      <c r="M175" t="s">
        <v>180</v>
      </c>
      <c r="N175">
        <v>57</v>
      </c>
      <c r="O175">
        <v>27014</v>
      </c>
      <c r="P175">
        <v>26710</v>
      </c>
      <c r="Q175">
        <v>5711</v>
      </c>
      <c r="R175">
        <v>2700000</v>
      </c>
      <c r="S175">
        <v>318</v>
      </c>
      <c r="T175">
        <v>318</v>
      </c>
    </row>
    <row r="176" spans="1:24" customFormat="1" x14ac:dyDescent="0.3">
      <c r="A176" t="s">
        <v>35</v>
      </c>
      <c r="B176">
        <v>1021144</v>
      </c>
      <c r="C176" t="s">
        <v>36</v>
      </c>
      <c r="D176" t="s">
        <v>47</v>
      </c>
      <c r="E176" s="32">
        <v>43697</v>
      </c>
      <c r="F176" t="s">
        <v>37</v>
      </c>
      <c r="G176" t="s">
        <v>176</v>
      </c>
      <c r="H176" t="s">
        <v>38</v>
      </c>
      <c r="M176" t="s">
        <v>184</v>
      </c>
      <c r="N176">
        <v>57</v>
      </c>
      <c r="O176">
        <v>27014</v>
      </c>
      <c r="P176">
        <v>26710</v>
      </c>
      <c r="Q176">
        <v>5711</v>
      </c>
      <c r="R176">
        <v>2700000</v>
      </c>
      <c r="S176">
        <v>405.73</v>
      </c>
      <c r="T176">
        <v>405.73</v>
      </c>
    </row>
    <row r="177" spans="1:24" customFormat="1" x14ac:dyDescent="0.3">
      <c r="A177" t="s">
        <v>35</v>
      </c>
      <c r="B177">
        <v>1021144</v>
      </c>
      <c r="C177" t="s">
        <v>36</v>
      </c>
      <c r="D177" t="s">
        <v>47</v>
      </c>
      <c r="E177" s="32">
        <v>43697</v>
      </c>
      <c r="F177" t="s">
        <v>37</v>
      </c>
      <c r="G177" t="s">
        <v>176</v>
      </c>
      <c r="H177" t="s">
        <v>38</v>
      </c>
      <c r="M177" t="s">
        <v>185</v>
      </c>
      <c r="N177">
        <v>57</v>
      </c>
      <c r="O177">
        <v>27014</v>
      </c>
      <c r="P177">
        <v>26710</v>
      </c>
      <c r="Q177">
        <v>5712</v>
      </c>
      <c r="R177">
        <v>2700000</v>
      </c>
      <c r="S177">
        <v>165</v>
      </c>
      <c r="T177">
        <v>165</v>
      </c>
    </row>
    <row r="178" spans="1:24" customFormat="1" x14ac:dyDescent="0.3">
      <c r="A178" t="s">
        <v>35</v>
      </c>
      <c r="B178">
        <v>1021144</v>
      </c>
      <c r="C178" t="s">
        <v>36</v>
      </c>
      <c r="D178" t="s">
        <v>47</v>
      </c>
      <c r="E178" s="32">
        <v>43697</v>
      </c>
      <c r="F178" t="s">
        <v>37</v>
      </c>
      <c r="G178" t="s">
        <v>176</v>
      </c>
      <c r="H178" t="s">
        <v>38</v>
      </c>
      <c r="M178" t="s">
        <v>185</v>
      </c>
      <c r="N178">
        <v>57</v>
      </c>
      <c r="O178">
        <v>27014</v>
      </c>
      <c r="P178">
        <v>26710</v>
      </c>
      <c r="Q178">
        <v>5712</v>
      </c>
      <c r="R178">
        <v>2700000</v>
      </c>
      <c r="S178">
        <v>374.37</v>
      </c>
      <c r="T178">
        <v>374.37</v>
      </c>
    </row>
    <row r="179" spans="1:24" customFormat="1" x14ac:dyDescent="0.3">
      <c r="A179" t="s">
        <v>35</v>
      </c>
      <c r="B179">
        <v>1021144</v>
      </c>
      <c r="C179" t="s">
        <v>36</v>
      </c>
      <c r="D179" t="s">
        <v>47</v>
      </c>
      <c r="E179" s="32">
        <v>43697</v>
      </c>
      <c r="F179" t="s">
        <v>37</v>
      </c>
      <c r="G179" t="s">
        <v>176</v>
      </c>
      <c r="H179" t="s">
        <v>38</v>
      </c>
      <c r="M179" t="s">
        <v>186</v>
      </c>
      <c r="N179">
        <v>57</v>
      </c>
      <c r="O179">
        <v>27014</v>
      </c>
      <c r="P179">
        <v>26710</v>
      </c>
      <c r="Q179">
        <v>5714</v>
      </c>
      <c r="R179">
        <v>2700000</v>
      </c>
      <c r="S179">
        <v>250</v>
      </c>
      <c r="U179">
        <v>250</v>
      </c>
    </row>
    <row r="180" spans="1:24" customFormat="1" x14ac:dyDescent="0.3">
      <c r="A180" t="s">
        <v>35</v>
      </c>
      <c r="B180">
        <v>1021144</v>
      </c>
      <c r="C180" t="s">
        <v>36</v>
      </c>
      <c r="D180" t="s">
        <v>47</v>
      </c>
      <c r="E180" s="32">
        <v>43697</v>
      </c>
      <c r="F180" t="s">
        <v>37</v>
      </c>
      <c r="G180" t="s">
        <v>176</v>
      </c>
      <c r="H180" t="s">
        <v>38</v>
      </c>
      <c r="M180" t="s">
        <v>186</v>
      </c>
      <c r="N180">
        <v>57</v>
      </c>
      <c r="O180">
        <v>27014</v>
      </c>
      <c r="P180">
        <v>26710</v>
      </c>
      <c r="Q180">
        <v>5714</v>
      </c>
      <c r="R180">
        <v>2700000</v>
      </c>
      <c r="S180">
        <v>564</v>
      </c>
      <c r="U180">
        <v>564</v>
      </c>
    </row>
    <row r="181" spans="1:24" customFormat="1" x14ac:dyDescent="0.3">
      <c r="A181" t="s">
        <v>35</v>
      </c>
      <c r="B181">
        <v>1021144</v>
      </c>
      <c r="C181" t="s">
        <v>36</v>
      </c>
      <c r="D181" t="s">
        <v>47</v>
      </c>
      <c r="E181" s="32">
        <v>43697</v>
      </c>
      <c r="F181" t="s">
        <v>48</v>
      </c>
      <c r="G181" t="s">
        <v>187</v>
      </c>
      <c r="H181" t="s">
        <v>38</v>
      </c>
      <c r="I181" s="41">
        <v>43692</v>
      </c>
      <c r="J181" t="s">
        <v>49</v>
      </c>
      <c r="K181" t="s">
        <v>50</v>
      </c>
      <c r="M181" t="s">
        <v>51</v>
      </c>
      <c r="N181">
        <v>57</v>
      </c>
      <c r="O181">
        <v>27014</v>
      </c>
      <c r="P181">
        <v>26710</v>
      </c>
      <c r="Q181">
        <v>5718</v>
      </c>
      <c r="R181">
        <v>2700000</v>
      </c>
      <c r="S181">
        <v>15.38</v>
      </c>
      <c r="W181">
        <v>15.38</v>
      </c>
    </row>
    <row r="182" spans="1:24" customFormat="1" x14ac:dyDescent="0.3">
      <c r="A182" t="s">
        <v>35</v>
      </c>
      <c r="B182">
        <v>1021144</v>
      </c>
      <c r="C182" t="s">
        <v>36</v>
      </c>
      <c r="D182" t="s">
        <v>47</v>
      </c>
      <c r="E182" s="32">
        <v>43697</v>
      </c>
      <c r="F182" t="s">
        <v>48</v>
      </c>
      <c r="G182" t="s">
        <v>187</v>
      </c>
      <c r="H182" t="s">
        <v>38</v>
      </c>
      <c r="I182" s="41">
        <v>43692</v>
      </c>
      <c r="J182" t="s">
        <v>52</v>
      </c>
      <c r="K182" t="s">
        <v>50</v>
      </c>
      <c r="M182" t="s">
        <v>159</v>
      </c>
      <c r="N182">
        <v>57</v>
      </c>
      <c r="O182">
        <v>27014</v>
      </c>
      <c r="P182">
        <v>26710</v>
      </c>
      <c r="Q182">
        <v>5718</v>
      </c>
      <c r="R182">
        <v>2700000</v>
      </c>
      <c r="S182">
        <v>21.67</v>
      </c>
      <c r="W182">
        <v>21.67</v>
      </c>
    </row>
    <row r="183" spans="1:24" customFormat="1" x14ac:dyDescent="0.3">
      <c r="A183" t="s">
        <v>35</v>
      </c>
      <c r="B183">
        <v>1021144</v>
      </c>
      <c r="C183" t="s">
        <v>36</v>
      </c>
      <c r="D183" t="s">
        <v>47</v>
      </c>
      <c r="E183" s="32">
        <v>43697</v>
      </c>
      <c r="F183" t="s">
        <v>48</v>
      </c>
      <c r="G183" t="s">
        <v>187</v>
      </c>
      <c r="H183" t="s">
        <v>38</v>
      </c>
      <c r="I183" s="41">
        <v>43691</v>
      </c>
      <c r="J183" t="s">
        <v>52</v>
      </c>
      <c r="K183" t="s">
        <v>50</v>
      </c>
      <c r="M183" t="s">
        <v>53</v>
      </c>
      <c r="N183">
        <v>57</v>
      </c>
      <c r="O183">
        <v>27014</v>
      </c>
      <c r="P183">
        <v>26710</v>
      </c>
      <c r="Q183">
        <v>5718</v>
      </c>
      <c r="R183">
        <v>2700000</v>
      </c>
      <c r="S183">
        <v>29.05</v>
      </c>
      <c r="W183">
        <v>29.05</v>
      </c>
    </row>
    <row r="184" spans="1:24" customFormat="1" x14ac:dyDescent="0.3">
      <c r="A184" t="s">
        <v>35</v>
      </c>
      <c r="B184">
        <v>1021144</v>
      </c>
      <c r="C184" t="s">
        <v>36</v>
      </c>
      <c r="D184" t="s">
        <v>47</v>
      </c>
      <c r="E184" s="32">
        <v>43697</v>
      </c>
      <c r="F184" t="s">
        <v>48</v>
      </c>
      <c r="G184" t="s">
        <v>187</v>
      </c>
      <c r="H184" t="s">
        <v>38</v>
      </c>
      <c r="I184" s="41">
        <v>43691</v>
      </c>
      <c r="J184" t="s">
        <v>61</v>
      </c>
      <c r="K184" t="s">
        <v>50</v>
      </c>
      <c r="M184" t="s">
        <v>188</v>
      </c>
      <c r="N184">
        <v>57</v>
      </c>
      <c r="O184">
        <v>27014</v>
      </c>
      <c r="P184">
        <v>26710</v>
      </c>
      <c r="Q184">
        <v>5718</v>
      </c>
      <c r="R184">
        <v>2700000</v>
      </c>
      <c r="S184">
        <v>72.88</v>
      </c>
      <c r="W184">
        <v>72.88</v>
      </c>
    </row>
    <row r="185" spans="1:24" customFormat="1" x14ac:dyDescent="0.3">
      <c r="A185" t="s">
        <v>35</v>
      </c>
      <c r="B185">
        <v>1021144</v>
      </c>
      <c r="C185" t="s">
        <v>36</v>
      </c>
      <c r="D185" t="s">
        <v>47</v>
      </c>
      <c r="E185" s="32">
        <v>43697</v>
      </c>
      <c r="F185" t="s">
        <v>48</v>
      </c>
      <c r="G185" t="s">
        <v>187</v>
      </c>
      <c r="H185" t="s">
        <v>38</v>
      </c>
      <c r="I185" s="41">
        <v>43691</v>
      </c>
      <c r="J185" t="s">
        <v>59</v>
      </c>
      <c r="K185" t="s">
        <v>50</v>
      </c>
      <c r="L185" t="s">
        <v>164</v>
      </c>
      <c r="M185" t="s">
        <v>189</v>
      </c>
      <c r="N185">
        <v>57</v>
      </c>
      <c r="O185">
        <v>27014</v>
      </c>
      <c r="P185">
        <v>26710</v>
      </c>
      <c r="Q185">
        <v>5718</v>
      </c>
      <c r="R185" s="33">
        <v>2700000</v>
      </c>
      <c r="S185" s="33">
        <v>370.19</v>
      </c>
      <c r="T185" s="33"/>
      <c r="U185" s="33"/>
      <c r="V185" s="33"/>
      <c r="W185" s="33">
        <v>370.19</v>
      </c>
    </row>
    <row r="186" spans="1:24" x14ac:dyDescent="0.3">
      <c r="R186" s="31" t="s">
        <v>39</v>
      </c>
      <c r="S186" s="30">
        <f>SUM(S165:S185)</f>
        <v>3027.0000000000005</v>
      </c>
      <c r="T186" s="30">
        <f t="shared" ref="T186:W186" si="8">SUM(T165:T185)</f>
        <v>1703.83</v>
      </c>
      <c r="U186" s="30">
        <f t="shared" si="8"/>
        <v>814</v>
      </c>
      <c r="V186" s="30">
        <f t="shared" si="8"/>
        <v>0</v>
      </c>
      <c r="W186" s="30">
        <f t="shared" si="8"/>
        <v>509.17</v>
      </c>
      <c r="X186" s="23" t="b">
        <f>IF(S186=SUM(T186:W186),TRUE,FALSE)</f>
        <v>1</v>
      </c>
    </row>
    <row r="187" spans="1:24" x14ac:dyDescent="0.3">
      <c r="R187" s="31" t="s">
        <v>40</v>
      </c>
      <c r="S187" s="30">
        <f>S163+S186</f>
        <v>29909.26999999999</v>
      </c>
      <c r="T187" s="30">
        <f t="shared" ref="T187:W187" si="9">T163+T186</f>
        <v>11455.38</v>
      </c>
      <c r="U187" s="30">
        <f t="shared" si="9"/>
        <v>8171.75</v>
      </c>
      <c r="V187" s="30">
        <f t="shared" si="9"/>
        <v>7350.0300000000016</v>
      </c>
      <c r="W187" s="30">
        <f t="shared" si="9"/>
        <v>2932.11</v>
      </c>
    </row>
    <row r="191" spans="1:24" x14ac:dyDescent="0.3">
      <c r="A191" s="47" t="s">
        <v>35</v>
      </c>
      <c r="B191" s="47">
        <v>1021144</v>
      </c>
      <c r="C191" s="47" t="s">
        <v>36</v>
      </c>
      <c r="D191" s="47" t="s">
        <v>47</v>
      </c>
      <c r="E191" s="48">
        <v>43728</v>
      </c>
      <c r="F191" s="47" t="s">
        <v>37</v>
      </c>
      <c r="G191" s="47" t="s">
        <v>190</v>
      </c>
      <c r="H191" s="47" t="s">
        <v>38</v>
      </c>
      <c r="I191" s="47"/>
      <c r="J191" s="47"/>
      <c r="K191" s="47"/>
      <c r="L191" s="47"/>
      <c r="M191" s="47" t="s">
        <v>191</v>
      </c>
      <c r="N191" s="47">
        <v>57</v>
      </c>
      <c r="O191" s="47">
        <v>27014</v>
      </c>
      <c r="P191" s="47">
        <v>26710</v>
      </c>
      <c r="Q191" s="47">
        <v>5701</v>
      </c>
      <c r="R191" s="47">
        <v>2700000</v>
      </c>
      <c r="S191" s="47">
        <v>155</v>
      </c>
      <c r="T191" s="47"/>
      <c r="U191" s="47"/>
      <c r="V191" s="47"/>
      <c r="W191" s="47">
        <v>155</v>
      </c>
    </row>
    <row r="192" spans="1:24" x14ac:dyDescent="0.3">
      <c r="A192" s="47" t="s">
        <v>35</v>
      </c>
      <c r="B192" s="47">
        <v>1021144</v>
      </c>
      <c r="C192" s="47" t="s">
        <v>36</v>
      </c>
      <c r="D192" s="47" t="s">
        <v>47</v>
      </c>
      <c r="E192" s="48">
        <v>43728</v>
      </c>
      <c r="F192" s="47" t="s">
        <v>37</v>
      </c>
      <c r="G192" s="47" t="s">
        <v>192</v>
      </c>
      <c r="H192" s="47" t="s">
        <v>38</v>
      </c>
      <c r="I192" s="47"/>
      <c r="J192" s="47"/>
      <c r="K192" s="47"/>
      <c r="L192" s="47"/>
      <c r="M192" s="47" t="s">
        <v>193</v>
      </c>
      <c r="N192" s="47">
        <v>57</v>
      </c>
      <c r="O192" s="47">
        <v>27014</v>
      </c>
      <c r="P192" s="47">
        <v>26710</v>
      </c>
      <c r="Q192" s="47">
        <v>5711</v>
      </c>
      <c r="R192" s="47">
        <v>2700000</v>
      </c>
      <c r="S192" s="47">
        <v>199.05</v>
      </c>
      <c r="T192" s="47">
        <v>199.05</v>
      </c>
      <c r="U192" s="47"/>
      <c r="V192" s="47"/>
      <c r="W192" s="47"/>
    </row>
    <row r="193" spans="1:24" x14ac:dyDescent="0.3">
      <c r="A193" s="47" t="s">
        <v>35</v>
      </c>
      <c r="B193" s="47">
        <v>1021144</v>
      </c>
      <c r="C193" s="47" t="s">
        <v>36</v>
      </c>
      <c r="D193" s="47" t="s">
        <v>47</v>
      </c>
      <c r="E193" s="48">
        <v>43728</v>
      </c>
      <c r="F193" s="47" t="s">
        <v>37</v>
      </c>
      <c r="G193" s="47" t="s">
        <v>192</v>
      </c>
      <c r="H193" s="47" t="s">
        <v>38</v>
      </c>
      <c r="I193" s="47"/>
      <c r="J193" s="47"/>
      <c r="K193" s="47"/>
      <c r="L193" s="47"/>
      <c r="M193" s="47" t="s">
        <v>194</v>
      </c>
      <c r="N193" s="47">
        <v>57</v>
      </c>
      <c r="O193" s="47">
        <v>27014</v>
      </c>
      <c r="P193" s="47">
        <v>26710</v>
      </c>
      <c r="Q193" s="47">
        <v>5711</v>
      </c>
      <c r="R193" s="47">
        <v>2700000</v>
      </c>
      <c r="S193" s="47">
        <v>199.05</v>
      </c>
      <c r="T193" s="47">
        <v>199.05</v>
      </c>
      <c r="U193" s="47"/>
      <c r="V193" s="47"/>
      <c r="W193" s="47"/>
    </row>
    <row r="194" spans="1:24" x14ac:dyDescent="0.3">
      <c r="A194" s="47" t="s">
        <v>35</v>
      </c>
      <c r="B194" s="47">
        <v>1021144</v>
      </c>
      <c r="C194" s="47" t="s">
        <v>36</v>
      </c>
      <c r="D194" s="47" t="s">
        <v>47</v>
      </c>
      <c r="E194" s="48">
        <v>43728</v>
      </c>
      <c r="F194" s="47" t="s">
        <v>37</v>
      </c>
      <c r="G194" s="47" t="s">
        <v>192</v>
      </c>
      <c r="H194" s="47" t="s">
        <v>38</v>
      </c>
      <c r="I194" s="47"/>
      <c r="J194" s="47"/>
      <c r="K194" s="47"/>
      <c r="L194" s="47"/>
      <c r="M194" s="47" t="s">
        <v>195</v>
      </c>
      <c r="N194" s="47">
        <v>57</v>
      </c>
      <c r="O194" s="47">
        <v>27014</v>
      </c>
      <c r="P194" s="47">
        <v>26710</v>
      </c>
      <c r="Q194" s="47">
        <v>5713</v>
      </c>
      <c r="R194" s="47">
        <v>2700000</v>
      </c>
      <c r="S194" s="47">
        <v>181</v>
      </c>
      <c r="T194" s="47"/>
      <c r="U194" s="47"/>
      <c r="V194" s="47">
        <v>181</v>
      </c>
      <c r="W194" s="47"/>
    </row>
    <row r="195" spans="1:24" x14ac:dyDescent="0.3">
      <c r="A195" s="47" t="s">
        <v>35</v>
      </c>
      <c r="B195" s="47">
        <v>1021144</v>
      </c>
      <c r="C195" s="47" t="s">
        <v>36</v>
      </c>
      <c r="D195" s="47" t="s">
        <v>47</v>
      </c>
      <c r="E195" s="48">
        <v>43728</v>
      </c>
      <c r="F195" s="47" t="s">
        <v>37</v>
      </c>
      <c r="G195" s="47" t="s">
        <v>192</v>
      </c>
      <c r="H195" s="47" t="s">
        <v>38</v>
      </c>
      <c r="I195" s="47"/>
      <c r="J195" s="47"/>
      <c r="K195" s="47"/>
      <c r="L195" s="47"/>
      <c r="M195" s="47" t="s">
        <v>196</v>
      </c>
      <c r="N195" s="47">
        <v>57</v>
      </c>
      <c r="O195" s="47">
        <v>27014</v>
      </c>
      <c r="P195" s="47">
        <v>26710</v>
      </c>
      <c r="Q195" s="47">
        <v>5713</v>
      </c>
      <c r="R195" s="47">
        <v>2700000</v>
      </c>
      <c r="S195" s="47">
        <v>185.12</v>
      </c>
      <c r="T195" s="47"/>
      <c r="U195" s="47"/>
      <c r="V195" s="47">
        <v>185.12</v>
      </c>
      <c r="W195" s="47"/>
    </row>
    <row r="196" spans="1:24" x14ac:dyDescent="0.3">
      <c r="A196" s="47" t="s">
        <v>35</v>
      </c>
      <c r="B196" s="47">
        <v>1021144</v>
      </c>
      <c r="C196" s="47" t="s">
        <v>36</v>
      </c>
      <c r="D196" s="47" t="s">
        <v>47</v>
      </c>
      <c r="E196" s="48">
        <v>43728</v>
      </c>
      <c r="F196" s="47" t="s">
        <v>37</v>
      </c>
      <c r="G196" s="47" t="s">
        <v>192</v>
      </c>
      <c r="H196" s="47" t="s">
        <v>38</v>
      </c>
      <c r="I196" s="47"/>
      <c r="J196" s="47"/>
      <c r="K196" s="47"/>
      <c r="L196" s="47"/>
      <c r="M196" s="47" t="s">
        <v>197</v>
      </c>
      <c r="N196" s="47">
        <v>57</v>
      </c>
      <c r="O196" s="47">
        <v>27014</v>
      </c>
      <c r="P196" s="47">
        <v>26710</v>
      </c>
      <c r="Q196" s="47">
        <v>5713</v>
      </c>
      <c r="R196" s="47">
        <v>2700000</v>
      </c>
      <c r="S196" s="47">
        <v>348.12</v>
      </c>
      <c r="T196" s="47"/>
      <c r="U196" s="47"/>
      <c r="V196" s="47">
        <v>348.12</v>
      </c>
      <c r="W196" s="47"/>
    </row>
    <row r="197" spans="1:24" x14ac:dyDescent="0.3">
      <c r="A197" s="47" t="s">
        <v>35</v>
      </c>
      <c r="B197" s="47">
        <v>1021144</v>
      </c>
      <c r="C197" s="47" t="s">
        <v>36</v>
      </c>
      <c r="D197" s="47" t="s">
        <v>47</v>
      </c>
      <c r="E197" s="48">
        <v>43728</v>
      </c>
      <c r="F197" s="47" t="s">
        <v>48</v>
      </c>
      <c r="G197" s="47" t="s">
        <v>198</v>
      </c>
      <c r="H197" s="47" t="s">
        <v>38</v>
      </c>
      <c r="I197" s="49">
        <v>43699</v>
      </c>
      <c r="J197" s="47" t="s">
        <v>52</v>
      </c>
      <c r="K197" s="47" t="s">
        <v>50</v>
      </c>
      <c r="L197" s="47"/>
      <c r="M197" s="47" t="s">
        <v>159</v>
      </c>
      <c r="N197" s="47">
        <v>57</v>
      </c>
      <c r="O197" s="47">
        <v>27014</v>
      </c>
      <c r="P197" s="47">
        <v>26710</v>
      </c>
      <c r="Q197" s="47">
        <v>5718</v>
      </c>
      <c r="R197" s="47">
        <v>2700000</v>
      </c>
      <c r="S197" s="47">
        <v>21.67</v>
      </c>
      <c r="T197" s="47"/>
      <c r="U197" s="47"/>
      <c r="V197" s="47"/>
      <c r="W197" s="47">
        <v>21.67</v>
      </c>
    </row>
    <row r="198" spans="1:24" x14ac:dyDescent="0.3">
      <c r="A198" s="47" t="s">
        <v>35</v>
      </c>
      <c r="B198" s="47">
        <v>1021144</v>
      </c>
      <c r="C198" s="47" t="s">
        <v>36</v>
      </c>
      <c r="D198" s="47" t="s">
        <v>47</v>
      </c>
      <c r="E198" s="48">
        <v>43728</v>
      </c>
      <c r="F198" s="47" t="s">
        <v>48</v>
      </c>
      <c r="G198" s="47" t="s">
        <v>198</v>
      </c>
      <c r="H198" s="47" t="s">
        <v>38</v>
      </c>
      <c r="I198" s="49">
        <v>43699</v>
      </c>
      <c r="J198" s="47" t="s">
        <v>49</v>
      </c>
      <c r="K198" s="47" t="s">
        <v>50</v>
      </c>
      <c r="L198" s="47"/>
      <c r="M198" s="47" t="s">
        <v>199</v>
      </c>
      <c r="N198" s="47">
        <v>57</v>
      </c>
      <c r="O198" s="47">
        <v>27014</v>
      </c>
      <c r="P198" s="47">
        <v>26710</v>
      </c>
      <c r="Q198" s="47">
        <v>5718</v>
      </c>
      <c r="R198" s="47">
        <v>2700000</v>
      </c>
      <c r="S198" s="47">
        <v>24.76</v>
      </c>
      <c r="T198" s="47"/>
      <c r="U198" s="47"/>
      <c r="V198" s="47"/>
      <c r="W198" s="47">
        <v>24.76</v>
      </c>
    </row>
    <row r="199" spans="1:24" x14ac:dyDescent="0.3">
      <c r="A199" s="47" t="s">
        <v>35</v>
      </c>
      <c r="B199" s="47">
        <v>1021144</v>
      </c>
      <c r="C199" s="47" t="s">
        <v>36</v>
      </c>
      <c r="D199" s="47" t="s">
        <v>47</v>
      </c>
      <c r="E199" s="48">
        <v>43728</v>
      </c>
      <c r="F199" s="47" t="s">
        <v>48</v>
      </c>
      <c r="G199" s="47" t="s">
        <v>198</v>
      </c>
      <c r="H199" s="47" t="s">
        <v>38</v>
      </c>
      <c r="I199" s="49">
        <v>43699</v>
      </c>
      <c r="J199" s="47" t="s">
        <v>61</v>
      </c>
      <c r="K199" s="47" t="s">
        <v>50</v>
      </c>
      <c r="L199" s="47"/>
      <c r="M199" s="47" t="s">
        <v>200</v>
      </c>
      <c r="N199" s="47">
        <v>57</v>
      </c>
      <c r="O199" s="47">
        <v>27014</v>
      </c>
      <c r="P199" s="47">
        <v>26710</v>
      </c>
      <c r="Q199" s="47">
        <v>5718</v>
      </c>
      <c r="R199" s="47">
        <v>2700000</v>
      </c>
      <c r="S199" s="47">
        <v>72.88</v>
      </c>
      <c r="T199" s="47"/>
      <c r="U199" s="47"/>
      <c r="V199" s="47"/>
      <c r="W199" s="47">
        <v>72.88</v>
      </c>
    </row>
    <row r="200" spans="1:24" x14ac:dyDescent="0.3">
      <c r="A200" s="47" t="s">
        <v>35</v>
      </c>
      <c r="B200" s="47">
        <v>1021144</v>
      </c>
      <c r="C200" s="47" t="s">
        <v>36</v>
      </c>
      <c r="D200" s="47" t="s">
        <v>47</v>
      </c>
      <c r="E200" s="48">
        <v>43728</v>
      </c>
      <c r="F200" s="47" t="s">
        <v>48</v>
      </c>
      <c r="G200" s="47" t="s">
        <v>198</v>
      </c>
      <c r="H200" s="47" t="s">
        <v>38</v>
      </c>
      <c r="I200" s="49">
        <v>43698</v>
      </c>
      <c r="J200" s="47" t="s">
        <v>61</v>
      </c>
      <c r="K200" s="47" t="s">
        <v>50</v>
      </c>
      <c r="L200" s="47"/>
      <c r="M200" s="47" t="s">
        <v>201</v>
      </c>
      <c r="N200" s="47">
        <v>57</v>
      </c>
      <c r="O200" s="47">
        <v>27014</v>
      </c>
      <c r="P200" s="47">
        <v>26710</v>
      </c>
      <c r="Q200" s="47">
        <v>5718</v>
      </c>
      <c r="R200" s="33">
        <v>2700000</v>
      </c>
      <c r="S200" s="33">
        <v>93.08</v>
      </c>
      <c r="T200" s="33"/>
      <c r="U200" s="33"/>
      <c r="V200" s="33"/>
      <c r="W200" s="33">
        <v>93.08</v>
      </c>
    </row>
    <row r="201" spans="1:24" x14ac:dyDescent="0.3">
      <c r="R201" s="31" t="s">
        <v>39</v>
      </c>
      <c r="S201" s="30">
        <f>SUM(S191:S200)</f>
        <v>1479.73</v>
      </c>
      <c r="T201" s="30">
        <f t="shared" ref="T201:W201" si="10">SUM(T191:T200)</f>
        <v>398.1</v>
      </c>
      <c r="U201" s="30">
        <f t="shared" si="10"/>
        <v>0</v>
      </c>
      <c r="V201" s="30">
        <f t="shared" si="10"/>
        <v>714.24</v>
      </c>
      <c r="W201" s="30">
        <f t="shared" si="10"/>
        <v>367.39</v>
      </c>
      <c r="X201" s="23" t="b">
        <f>IF(S201=SUM(T201:W201),TRUE,FALSE)</f>
        <v>1</v>
      </c>
    </row>
    <row r="202" spans="1:24" x14ac:dyDescent="0.3">
      <c r="R202" s="31" t="s">
        <v>40</v>
      </c>
      <c r="S202" s="30">
        <f>S187+S201</f>
        <v>31388.999999999989</v>
      </c>
      <c r="T202" s="30">
        <f t="shared" ref="T202:W202" si="11">T187+T201</f>
        <v>11853.48</v>
      </c>
      <c r="U202" s="30">
        <f t="shared" si="11"/>
        <v>8171.75</v>
      </c>
      <c r="V202" s="30">
        <f t="shared" si="11"/>
        <v>8064.2700000000013</v>
      </c>
      <c r="W202" s="30">
        <f t="shared" si="11"/>
        <v>3299.5</v>
      </c>
    </row>
    <row r="205" spans="1:24" x14ac:dyDescent="0.3">
      <c r="A205" s="50" t="s">
        <v>35</v>
      </c>
      <c r="B205" s="50">
        <v>1021144</v>
      </c>
      <c r="C205" s="50" t="s">
        <v>36</v>
      </c>
      <c r="D205" s="50" t="s">
        <v>47</v>
      </c>
      <c r="E205" s="51">
        <v>43758</v>
      </c>
      <c r="F205" s="50" t="s">
        <v>37</v>
      </c>
      <c r="G205" s="50" t="s">
        <v>202</v>
      </c>
      <c r="H205" s="50" t="s">
        <v>38</v>
      </c>
      <c r="I205" s="50"/>
      <c r="J205" s="50"/>
      <c r="K205" s="50"/>
      <c r="L205" s="50"/>
      <c r="M205" s="50" t="s">
        <v>203</v>
      </c>
      <c r="N205" s="50">
        <v>57</v>
      </c>
      <c r="O205" s="50">
        <v>27014</v>
      </c>
      <c r="P205" s="50">
        <v>26710</v>
      </c>
      <c r="Q205" s="50">
        <v>5711</v>
      </c>
      <c r="R205" s="50">
        <v>2700000</v>
      </c>
      <c r="S205" s="50">
        <v>-13</v>
      </c>
      <c r="T205" s="50">
        <v>-13</v>
      </c>
      <c r="U205" s="50"/>
      <c r="V205" s="50"/>
      <c r="W205" s="50"/>
    </row>
    <row r="206" spans="1:24" x14ac:dyDescent="0.3">
      <c r="A206" s="50" t="s">
        <v>35</v>
      </c>
      <c r="B206" s="50">
        <v>1021144</v>
      </c>
      <c r="C206" s="50" t="s">
        <v>36</v>
      </c>
      <c r="D206" s="50" t="s">
        <v>47</v>
      </c>
      <c r="E206" s="51">
        <v>43758</v>
      </c>
      <c r="F206" s="50" t="s">
        <v>37</v>
      </c>
      <c r="G206" s="50" t="s">
        <v>202</v>
      </c>
      <c r="H206" s="50" t="s">
        <v>38</v>
      </c>
      <c r="I206" s="50"/>
      <c r="J206" s="50"/>
      <c r="K206" s="50"/>
      <c r="L206" s="50"/>
      <c r="M206" s="50" t="s">
        <v>204</v>
      </c>
      <c r="N206" s="50">
        <v>57</v>
      </c>
      <c r="O206" s="50">
        <v>27014</v>
      </c>
      <c r="P206" s="50">
        <v>26710</v>
      </c>
      <c r="Q206" s="50">
        <v>5711</v>
      </c>
      <c r="R206" s="50">
        <v>2700000</v>
      </c>
      <c r="S206" s="50">
        <v>25</v>
      </c>
      <c r="T206" s="50">
        <v>25</v>
      </c>
      <c r="U206" s="50"/>
      <c r="V206" s="50"/>
      <c r="W206" s="50"/>
    </row>
    <row r="207" spans="1:24" x14ac:dyDescent="0.3">
      <c r="A207" s="50" t="s">
        <v>35</v>
      </c>
      <c r="B207" s="50">
        <v>1021144</v>
      </c>
      <c r="C207" s="50" t="s">
        <v>36</v>
      </c>
      <c r="D207" s="50" t="s">
        <v>47</v>
      </c>
      <c r="E207" s="51">
        <v>43758</v>
      </c>
      <c r="F207" s="50" t="s">
        <v>37</v>
      </c>
      <c r="G207" s="50" t="s">
        <v>202</v>
      </c>
      <c r="H207" s="50" t="s">
        <v>38</v>
      </c>
      <c r="I207" s="50"/>
      <c r="J207" s="50"/>
      <c r="K207" s="50"/>
      <c r="L207" s="50"/>
      <c r="M207" s="50" t="s">
        <v>204</v>
      </c>
      <c r="N207" s="50">
        <v>57</v>
      </c>
      <c r="O207" s="50">
        <v>27014</v>
      </c>
      <c r="P207" s="50">
        <v>26710</v>
      </c>
      <c r="Q207" s="50">
        <v>5711</v>
      </c>
      <c r="R207" s="50">
        <v>2700000</v>
      </c>
      <c r="S207" s="50">
        <v>51</v>
      </c>
      <c r="T207" s="50">
        <v>51</v>
      </c>
      <c r="U207" s="50"/>
      <c r="V207" s="50"/>
      <c r="W207" s="50"/>
    </row>
    <row r="208" spans="1:24" x14ac:dyDescent="0.3">
      <c r="A208" s="50" t="s">
        <v>35</v>
      </c>
      <c r="B208" s="50">
        <v>1021144</v>
      </c>
      <c r="C208" s="50" t="s">
        <v>36</v>
      </c>
      <c r="D208" s="50" t="s">
        <v>47</v>
      </c>
      <c r="E208" s="51">
        <v>43758</v>
      </c>
      <c r="F208" s="50" t="s">
        <v>37</v>
      </c>
      <c r="G208" s="50" t="s">
        <v>202</v>
      </c>
      <c r="H208" s="50" t="s">
        <v>38</v>
      </c>
      <c r="I208" s="50"/>
      <c r="J208" s="50"/>
      <c r="K208" s="50"/>
      <c r="L208" s="50"/>
      <c r="M208" s="50" t="s">
        <v>204</v>
      </c>
      <c r="N208" s="50">
        <v>57</v>
      </c>
      <c r="O208" s="50">
        <v>27014</v>
      </c>
      <c r="P208" s="50">
        <v>26710</v>
      </c>
      <c r="Q208" s="50">
        <v>5711</v>
      </c>
      <c r="R208" s="50">
        <v>2700000</v>
      </c>
      <c r="S208" s="50">
        <v>100</v>
      </c>
      <c r="T208" s="50">
        <v>100</v>
      </c>
      <c r="U208" s="50"/>
      <c r="V208" s="50"/>
      <c r="W208" s="50"/>
    </row>
    <row r="209" spans="1:23" x14ac:dyDescent="0.3">
      <c r="A209" s="50" t="s">
        <v>35</v>
      </c>
      <c r="B209" s="50">
        <v>1021144</v>
      </c>
      <c r="C209" s="50" t="s">
        <v>36</v>
      </c>
      <c r="D209" s="50" t="s">
        <v>47</v>
      </c>
      <c r="E209" s="51">
        <v>43758</v>
      </c>
      <c r="F209" s="50" t="s">
        <v>37</v>
      </c>
      <c r="G209" s="50" t="s">
        <v>202</v>
      </c>
      <c r="H209" s="50" t="s">
        <v>38</v>
      </c>
      <c r="I209" s="50"/>
      <c r="J209" s="50"/>
      <c r="K209" s="50"/>
      <c r="L209" s="50"/>
      <c r="M209" s="50" t="s">
        <v>205</v>
      </c>
      <c r="N209" s="50">
        <v>57</v>
      </c>
      <c r="O209" s="50">
        <v>27014</v>
      </c>
      <c r="P209" s="50">
        <v>26710</v>
      </c>
      <c r="Q209" s="50">
        <v>5711</v>
      </c>
      <c r="R209" s="50">
        <v>2700000</v>
      </c>
      <c r="S209" s="50">
        <v>228.57</v>
      </c>
      <c r="T209" s="50">
        <v>228.57</v>
      </c>
      <c r="U209" s="50"/>
      <c r="V209" s="50"/>
      <c r="W209" s="50"/>
    </row>
    <row r="210" spans="1:23" x14ac:dyDescent="0.3">
      <c r="A210" s="50" t="s">
        <v>35</v>
      </c>
      <c r="B210" s="50">
        <v>1021144</v>
      </c>
      <c r="C210" s="50" t="s">
        <v>36</v>
      </c>
      <c r="D210" s="50" t="s">
        <v>47</v>
      </c>
      <c r="E210" s="51">
        <v>43758</v>
      </c>
      <c r="F210" s="50" t="s">
        <v>37</v>
      </c>
      <c r="G210" s="50" t="s">
        <v>202</v>
      </c>
      <c r="H210" s="50" t="s">
        <v>38</v>
      </c>
      <c r="I210" s="50"/>
      <c r="J210" s="50"/>
      <c r="K210" s="50"/>
      <c r="L210" s="50"/>
      <c r="M210" s="50" t="s">
        <v>206</v>
      </c>
      <c r="N210" s="50">
        <v>57</v>
      </c>
      <c r="O210" s="50">
        <v>27014</v>
      </c>
      <c r="P210" s="50">
        <v>26710</v>
      </c>
      <c r="Q210" s="50">
        <v>5711</v>
      </c>
      <c r="R210" s="50">
        <v>2700000</v>
      </c>
      <c r="S210" s="50">
        <v>333.33</v>
      </c>
      <c r="T210" s="50">
        <v>333.33</v>
      </c>
      <c r="U210" s="50"/>
      <c r="V210" s="50"/>
      <c r="W210" s="50"/>
    </row>
    <row r="211" spans="1:23" x14ac:dyDescent="0.3">
      <c r="A211" s="50" t="s">
        <v>35</v>
      </c>
      <c r="B211" s="50">
        <v>1021144</v>
      </c>
      <c r="C211" s="50" t="s">
        <v>36</v>
      </c>
      <c r="D211" s="50" t="s">
        <v>47</v>
      </c>
      <c r="E211" s="51">
        <v>43758</v>
      </c>
      <c r="F211" s="50" t="s">
        <v>37</v>
      </c>
      <c r="G211" s="50" t="s">
        <v>202</v>
      </c>
      <c r="H211" s="50" t="s">
        <v>38</v>
      </c>
      <c r="I211" s="50"/>
      <c r="J211" s="50"/>
      <c r="K211" s="50"/>
      <c r="L211" s="50"/>
      <c r="M211" s="50" t="s">
        <v>207</v>
      </c>
      <c r="N211" s="50">
        <v>57</v>
      </c>
      <c r="O211" s="50">
        <v>27014</v>
      </c>
      <c r="P211" s="50">
        <v>26710</v>
      </c>
      <c r="Q211" s="50">
        <v>5712</v>
      </c>
      <c r="R211" s="50">
        <v>2700000</v>
      </c>
      <c r="S211" s="50">
        <v>50</v>
      </c>
      <c r="U211" s="50"/>
      <c r="V211" s="50">
        <v>50</v>
      </c>
      <c r="W211" s="50"/>
    </row>
    <row r="212" spans="1:23" x14ac:dyDescent="0.3">
      <c r="A212" s="50" t="s">
        <v>35</v>
      </c>
      <c r="B212" s="50">
        <v>1021144</v>
      </c>
      <c r="C212" s="50" t="s">
        <v>36</v>
      </c>
      <c r="D212" s="50" t="s">
        <v>47</v>
      </c>
      <c r="E212" s="51">
        <v>43758</v>
      </c>
      <c r="F212" s="50" t="s">
        <v>37</v>
      </c>
      <c r="G212" s="50" t="s">
        <v>202</v>
      </c>
      <c r="H212" s="50" t="s">
        <v>38</v>
      </c>
      <c r="I212" s="50"/>
      <c r="J212" s="50"/>
      <c r="K212" s="50"/>
      <c r="L212" s="50"/>
      <c r="M212" s="50" t="s">
        <v>207</v>
      </c>
      <c r="N212" s="50">
        <v>57</v>
      </c>
      <c r="O212" s="50">
        <v>27014</v>
      </c>
      <c r="P212" s="50">
        <v>26710</v>
      </c>
      <c r="Q212" s="50">
        <v>5712</v>
      </c>
      <c r="R212" s="50">
        <v>2700000</v>
      </c>
      <c r="S212" s="50">
        <v>473.25</v>
      </c>
      <c r="U212" s="50"/>
      <c r="V212" s="50">
        <v>473.25</v>
      </c>
      <c r="W212" s="50"/>
    </row>
    <row r="213" spans="1:23" x14ac:dyDescent="0.3">
      <c r="A213" s="50" t="s">
        <v>35</v>
      </c>
      <c r="B213" s="50">
        <v>1021144</v>
      </c>
      <c r="C213" s="50" t="s">
        <v>36</v>
      </c>
      <c r="D213" s="50" t="s">
        <v>47</v>
      </c>
      <c r="E213" s="51">
        <v>43758</v>
      </c>
      <c r="F213" s="50" t="s">
        <v>37</v>
      </c>
      <c r="G213" s="50" t="s">
        <v>208</v>
      </c>
      <c r="H213" s="50" t="s">
        <v>38</v>
      </c>
      <c r="I213" s="50"/>
      <c r="J213" s="50"/>
      <c r="K213" s="50"/>
      <c r="L213" s="50"/>
      <c r="M213" s="50" t="s">
        <v>209</v>
      </c>
      <c r="N213" s="50">
        <v>57</v>
      </c>
      <c r="O213" s="50">
        <v>27014</v>
      </c>
      <c r="P213" s="50">
        <v>26710</v>
      </c>
      <c r="Q213" s="50">
        <v>5714</v>
      </c>
      <c r="R213" s="50">
        <v>2700000</v>
      </c>
      <c r="S213" s="50">
        <v>723.26</v>
      </c>
      <c r="T213" s="50"/>
      <c r="U213" s="50">
        <v>723.26</v>
      </c>
      <c r="V213" s="50"/>
      <c r="W213" s="50"/>
    </row>
    <row r="214" spans="1:23" x14ac:dyDescent="0.3">
      <c r="A214" s="50" t="s">
        <v>35</v>
      </c>
      <c r="B214" s="50">
        <v>1021144</v>
      </c>
      <c r="C214" s="50" t="s">
        <v>36</v>
      </c>
      <c r="D214" s="50" t="s">
        <v>47</v>
      </c>
      <c r="E214" s="51">
        <v>43758</v>
      </c>
      <c r="F214" s="50" t="s">
        <v>48</v>
      </c>
      <c r="G214" s="50" t="s">
        <v>210</v>
      </c>
      <c r="H214" s="50" t="s">
        <v>38</v>
      </c>
      <c r="I214" s="52">
        <v>43725</v>
      </c>
      <c r="J214" s="50" t="s">
        <v>49</v>
      </c>
      <c r="K214" s="50" t="s">
        <v>50</v>
      </c>
      <c r="L214" s="50"/>
      <c r="M214" s="50" t="s">
        <v>51</v>
      </c>
      <c r="N214" s="50">
        <v>57</v>
      </c>
      <c r="O214" s="50">
        <v>27014</v>
      </c>
      <c r="P214" s="50">
        <v>26710</v>
      </c>
      <c r="Q214" s="50">
        <v>5718</v>
      </c>
      <c r="R214" s="50">
        <v>2700000</v>
      </c>
      <c r="S214" s="50">
        <v>15.38</v>
      </c>
      <c r="T214" s="50"/>
      <c r="U214" s="50"/>
      <c r="V214" s="50"/>
      <c r="W214" s="50">
        <v>15.38</v>
      </c>
    </row>
    <row r="215" spans="1:23" x14ac:dyDescent="0.3">
      <c r="A215" s="50" t="s">
        <v>35</v>
      </c>
      <c r="B215" s="50">
        <v>1021144</v>
      </c>
      <c r="C215" s="50" t="s">
        <v>36</v>
      </c>
      <c r="D215" s="50" t="s">
        <v>47</v>
      </c>
      <c r="E215" s="51">
        <v>43758</v>
      </c>
      <c r="F215" s="50" t="s">
        <v>48</v>
      </c>
      <c r="G215" s="50" t="s">
        <v>210</v>
      </c>
      <c r="H215" s="50" t="s">
        <v>38</v>
      </c>
      <c r="I215" s="52">
        <v>43725</v>
      </c>
      <c r="J215" s="50" t="s">
        <v>52</v>
      </c>
      <c r="K215" s="50" t="s">
        <v>50</v>
      </c>
      <c r="L215" s="50"/>
      <c r="M215" s="50" t="s">
        <v>157</v>
      </c>
      <c r="N215" s="50">
        <v>57</v>
      </c>
      <c r="O215" s="50">
        <v>27014</v>
      </c>
      <c r="P215" s="50">
        <v>26710</v>
      </c>
      <c r="Q215" s="50">
        <v>5718</v>
      </c>
      <c r="R215" s="50">
        <v>2700000</v>
      </c>
      <c r="S215" s="50">
        <v>21.67</v>
      </c>
      <c r="T215" s="50"/>
      <c r="U215" s="50"/>
      <c r="V215" s="50"/>
      <c r="W215" s="50">
        <v>21.67</v>
      </c>
    </row>
    <row r="216" spans="1:23" x14ac:dyDescent="0.3">
      <c r="A216" s="50" t="s">
        <v>35</v>
      </c>
      <c r="B216" s="50">
        <v>1021144</v>
      </c>
      <c r="C216" s="50" t="s">
        <v>36</v>
      </c>
      <c r="D216" s="50" t="s">
        <v>47</v>
      </c>
      <c r="E216" s="51">
        <v>43758</v>
      </c>
      <c r="F216" s="50" t="s">
        <v>48</v>
      </c>
      <c r="G216" s="50" t="s">
        <v>210</v>
      </c>
      <c r="H216" s="50" t="s">
        <v>38</v>
      </c>
      <c r="I216" s="52">
        <v>43728</v>
      </c>
      <c r="J216" s="50" t="s">
        <v>49</v>
      </c>
      <c r="K216" s="50" t="s">
        <v>50</v>
      </c>
      <c r="L216" s="50"/>
      <c r="M216" s="50" t="s">
        <v>199</v>
      </c>
      <c r="N216" s="50">
        <v>57</v>
      </c>
      <c r="O216" s="50">
        <v>27014</v>
      </c>
      <c r="P216" s="50">
        <v>26710</v>
      </c>
      <c r="Q216" s="50">
        <v>5718</v>
      </c>
      <c r="R216" s="50">
        <v>2700000</v>
      </c>
      <c r="S216" s="50">
        <v>24.76</v>
      </c>
      <c r="T216" s="50"/>
      <c r="U216" s="50"/>
      <c r="V216" s="50"/>
      <c r="W216" s="50">
        <v>24.76</v>
      </c>
    </row>
    <row r="217" spans="1:23" x14ac:dyDescent="0.3">
      <c r="A217" s="23" t="s">
        <v>35</v>
      </c>
      <c r="B217" s="23">
        <v>1021144</v>
      </c>
      <c r="C217" s="23" t="s">
        <v>36</v>
      </c>
      <c r="D217" s="23" t="s">
        <v>47</v>
      </c>
      <c r="E217" s="42">
        <v>43758</v>
      </c>
      <c r="F217" s="23" t="s">
        <v>48</v>
      </c>
      <c r="G217" s="23" t="s">
        <v>211</v>
      </c>
      <c r="H217" s="23" t="s">
        <v>38</v>
      </c>
      <c r="I217" s="43">
        <v>43735</v>
      </c>
      <c r="J217" s="23" t="s">
        <v>121</v>
      </c>
      <c r="K217" s="23" t="s">
        <v>212</v>
      </c>
      <c r="M217" s="23" t="s">
        <v>213</v>
      </c>
      <c r="N217" s="23">
        <v>57</v>
      </c>
      <c r="O217" s="23">
        <v>27014</v>
      </c>
      <c r="P217" s="23">
        <v>26710</v>
      </c>
      <c r="Q217" s="23">
        <v>5718</v>
      </c>
      <c r="R217" s="23">
        <v>2700000</v>
      </c>
      <c r="S217" s="23">
        <v>30.5</v>
      </c>
      <c r="T217" s="23"/>
      <c r="U217" s="23">
        <v>30.5</v>
      </c>
      <c r="V217" s="23"/>
      <c r="W217" s="23"/>
    </row>
    <row r="218" spans="1:23" x14ac:dyDescent="0.3">
      <c r="A218" s="23" t="s">
        <v>35</v>
      </c>
      <c r="B218" s="23">
        <v>1021144</v>
      </c>
      <c r="C218" s="23" t="s">
        <v>36</v>
      </c>
      <c r="D218" s="23" t="s">
        <v>47</v>
      </c>
      <c r="E218" s="42">
        <v>43758</v>
      </c>
      <c r="F218" s="23" t="s">
        <v>48</v>
      </c>
      <c r="G218" s="23" t="s">
        <v>210</v>
      </c>
      <c r="H218" s="23" t="s">
        <v>38</v>
      </c>
      <c r="I218" s="43">
        <v>43728</v>
      </c>
      <c r="J218" s="23" t="s">
        <v>52</v>
      </c>
      <c r="K218" s="23" t="s">
        <v>50</v>
      </c>
      <c r="M218" s="23" t="s">
        <v>163</v>
      </c>
      <c r="N218" s="23">
        <v>57</v>
      </c>
      <c r="O218" s="23">
        <v>27014</v>
      </c>
      <c r="P218" s="23">
        <v>26710</v>
      </c>
      <c r="Q218" s="23">
        <v>5718</v>
      </c>
      <c r="R218" s="23">
        <v>2700000</v>
      </c>
      <c r="S218" s="23">
        <v>31.67</v>
      </c>
      <c r="T218" s="23"/>
      <c r="U218" s="23"/>
      <c r="V218" s="23"/>
      <c r="W218" s="23">
        <v>31.67</v>
      </c>
    </row>
    <row r="219" spans="1:23" x14ac:dyDescent="0.3">
      <c r="A219" s="23" t="s">
        <v>35</v>
      </c>
      <c r="B219" s="23">
        <v>1021144</v>
      </c>
      <c r="C219" s="23" t="s">
        <v>36</v>
      </c>
      <c r="D219" s="23" t="s">
        <v>47</v>
      </c>
      <c r="E219" s="42">
        <v>43758</v>
      </c>
      <c r="F219" s="23" t="s">
        <v>48</v>
      </c>
      <c r="G219" s="23" t="s">
        <v>211</v>
      </c>
      <c r="H219" s="23" t="s">
        <v>38</v>
      </c>
      <c r="I219" s="43">
        <v>43730</v>
      </c>
      <c r="J219" s="23" t="s">
        <v>121</v>
      </c>
      <c r="K219" s="23" t="s">
        <v>212</v>
      </c>
      <c r="M219" s="23" t="s">
        <v>214</v>
      </c>
      <c r="N219" s="23">
        <v>57</v>
      </c>
      <c r="O219" s="23">
        <v>27014</v>
      </c>
      <c r="P219" s="23">
        <v>26710</v>
      </c>
      <c r="Q219" s="23">
        <v>5718</v>
      </c>
      <c r="R219" s="23">
        <v>2700000</v>
      </c>
      <c r="S219" s="23">
        <v>44.4</v>
      </c>
      <c r="T219" s="23"/>
      <c r="U219" s="23">
        <v>44.4</v>
      </c>
      <c r="V219" s="23"/>
      <c r="W219" s="23"/>
    </row>
    <row r="220" spans="1:23" x14ac:dyDescent="0.3">
      <c r="A220" s="23" t="s">
        <v>35</v>
      </c>
      <c r="B220" s="23">
        <v>1021144</v>
      </c>
      <c r="C220" s="23" t="s">
        <v>36</v>
      </c>
      <c r="D220" s="23" t="s">
        <v>47</v>
      </c>
      <c r="E220" s="42">
        <v>43758</v>
      </c>
      <c r="F220" s="23" t="s">
        <v>48</v>
      </c>
      <c r="G220" s="23" t="s">
        <v>210</v>
      </c>
      <c r="H220" s="23" t="s">
        <v>38</v>
      </c>
      <c r="I220" s="43">
        <v>43727</v>
      </c>
      <c r="J220" s="23" t="s">
        <v>52</v>
      </c>
      <c r="K220" s="23" t="s">
        <v>50</v>
      </c>
      <c r="M220" s="23" t="s">
        <v>58</v>
      </c>
      <c r="N220" s="23">
        <v>57</v>
      </c>
      <c r="O220" s="23">
        <v>27014</v>
      </c>
      <c r="P220" s="23">
        <v>26710</v>
      </c>
      <c r="Q220" s="23">
        <v>5718</v>
      </c>
      <c r="R220" s="23">
        <v>2700000</v>
      </c>
      <c r="S220" s="23">
        <v>49.05</v>
      </c>
      <c r="T220" s="23"/>
      <c r="U220" s="23"/>
      <c r="V220" s="23"/>
      <c r="W220" s="23">
        <v>49.05</v>
      </c>
    </row>
    <row r="221" spans="1:23" x14ac:dyDescent="0.3">
      <c r="A221" s="23" t="s">
        <v>35</v>
      </c>
      <c r="B221" s="23">
        <v>1021144</v>
      </c>
      <c r="C221" s="23" t="s">
        <v>36</v>
      </c>
      <c r="D221" s="23" t="s">
        <v>47</v>
      </c>
      <c r="E221" s="42">
        <v>43758</v>
      </c>
      <c r="F221" s="23" t="s">
        <v>48</v>
      </c>
      <c r="G221" s="23" t="s">
        <v>211</v>
      </c>
      <c r="H221" s="23" t="s">
        <v>38</v>
      </c>
      <c r="I221" s="43">
        <v>43731</v>
      </c>
      <c r="J221" s="23" t="s">
        <v>121</v>
      </c>
      <c r="K221" s="23" t="s">
        <v>212</v>
      </c>
      <c r="M221" s="23" t="s">
        <v>215</v>
      </c>
      <c r="N221" s="23">
        <v>57</v>
      </c>
      <c r="O221" s="23">
        <v>27014</v>
      </c>
      <c r="P221" s="23">
        <v>26710</v>
      </c>
      <c r="Q221" s="23">
        <v>5718</v>
      </c>
      <c r="R221" s="23">
        <v>2700000</v>
      </c>
      <c r="S221" s="23">
        <v>49.2</v>
      </c>
      <c r="T221" s="23"/>
      <c r="U221" s="23">
        <v>49.2</v>
      </c>
      <c r="V221" s="23"/>
      <c r="W221" s="23"/>
    </row>
    <row r="222" spans="1:23" x14ac:dyDescent="0.3">
      <c r="A222" s="23" t="s">
        <v>35</v>
      </c>
      <c r="B222" s="23">
        <v>1021144</v>
      </c>
      <c r="C222" s="23" t="s">
        <v>36</v>
      </c>
      <c r="D222" s="23" t="s">
        <v>47</v>
      </c>
      <c r="E222" s="42">
        <v>43758</v>
      </c>
      <c r="F222" s="23" t="s">
        <v>48</v>
      </c>
      <c r="G222" s="23" t="s">
        <v>210</v>
      </c>
      <c r="H222" s="23" t="s">
        <v>38</v>
      </c>
      <c r="I222" s="43">
        <v>43727</v>
      </c>
      <c r="J222" s="23" t="s">
        <v>61</v>
      </c>
      <c r="K222" s="23" t="s">
        <v>50</v>
      </c>
      <c r="M222" s="23" t="s">
        <v>188</v>
      </c>
      <c r="N222" s="23">
        <v>57</v>
      </c>
      <c r="O222" s="23">
        <v>27014</v>
      </c>
      <c r="P222" s="23">
        <v>26710</v>
      </c>
      <c r="Q222" s="23">
        <v>5718</v>
      </c>
      <c r="R222" s="23">
        <v>2700000</v>
      </c>
      <c r="S222" s="23">
        <v>72.88</v>
      </c>
      <c r="T222" s="23"/>
      <c r="U222" s="23"/>
      <c r="V222" s="23"/>
      <c r="W222" s="23">
        <v>72.88</v>
      </c>
    </row>
    <row r="223" spans="1:23" x14ac:dyDescent="0.3">
      <c r="A223" s="23" t="s">
        <v>35</v>
      </c>
      <c r="B223" s="23">
        <v>1021144</v>
      </c>
      <c r="C223" s="23" t="s">
        <v>36</v>
      </c>
      <c r="D223" s="23" t="s">
        <v>47</v>
      </c>
      <c r="E223" s="42">
        <v>43758</v>
      </c>
      <c r="F223" s="23" t="s">
        <v>48</v>
      </c>
      <c r="G223" s="23" t="s">
        <v>210</v>
      </c>
      <c r="H223" s="23" t="s">
        <v>38</v>
      </c>
      <c r="I223" s="43">
        <v>43728</v>
      </c>
      <c r="J223" s="23" t="s">
        <v>61</v>
      </c>
      <c r="K223" s="23" t="s">
        <v>50</v>
      </c>
      <c r="M223" s="23" t="s">
        <v>200</v>
      </c>
      <c r="N223" s="23">
        <v>57</v>
      </c>
      <c r="O223" s="23">
        <v>27014</v>
      </c>
      <c r="P223" s="23">
        <v>26710</v>
      </c>
      <c r="Q223" s="23">
        <v>5718</v>
      </c>
      <c r="R223" s="23">
        <v>2700000</v>
      </c>
      <c r="S223" s="23">
        <v>72.88</v>
      </c>
      <c r="T223" s="23"/>
      <c r="U223" s="23"/>
      <c r="V223" s="23"/>
      <c r="W223" s="23">
        <v>72.88</v>
      </c>
    </row>
    <row r="224" spans="1:23" x14ac:dyDescent="0.3">
      <c r="A224" s="23" t="s">
        <v>35</v>
      </c>
      <c r="B224" s="23">
        <v>1021144</v>
      </c>
      <c r="C224" s="23" t="s">
        <v>36</v>
      </c>
      <c r="D224" s="23" t="s">
        <v>47</v>
      </c>
      <c r="E224" s="42">
        <v>43758</v>
      </c>
      <c r="F224" s="23" t="s">
        <v>48</v>
      </c>
      <c r="G224" s="23" t="s">
        <v>211</v>
      </c>
      <c r="H224" s="23" t="s">
        <v>38</v>
      </c>
      <c r="I224" s="43">
        <v>43733</v>
      </c>
      <c r="J224" s="23" t="s">
        <v>121</v>
      </c>
      <c r="K224" s="23" t="s">
        <v>212</v>
      </c>
      <c r="M224" s="23" t="s">
        <v>216</v>
      </c>
      <c r="N224" s="23">
        <v>57</v>
      </c>
      <c r="O224" s="23">
        <v>27014</v>
      </c>
      <c r="P224" s="23">
        <v>26710</v>
      </c>
      <c r="Q224" s="23">
        <v>5718</v>
      </c>
      <c r="R224" s="23">
        <v>2700000</v>
      </c>
      <c r="S224" s="23">
        <v>186.28</v>
      </c>
      <c r="T224" s="23"/>
      <c r="U224" s="23">
        <v>186.28</v>
      </c>
      <c r="V224" s="23"/>
      <c r="W224" s="23"/>
    </row>
    <row r="225" spans="1:24" x14ac:dyDescent="0.3">
      <c r="A225" s="23" t="s">
        <v>35</v>
      </c>
      <c r="B225" s="23">
        <v>1021144</v>
      </c>
      <c r="C225" s="23" t="s">
        <v>36</v>
      </c>
      <c r="D225" s="23" t="s">
        <v>47</v>
      </c>
      <c r="E225" s="42">
        <v>43758</v>
      </c>
      <c r="F225" s="23" t="s">
        <v>48</v>
      </c>
      <c r="G225" s="23" t="s">
        <v>211</v>
      </c>
      <c r="H225" s="23" t="s">
        <v>38</v>
      </c>
      <c r="I225" s="43">
        <v>43730</v>
      </c>
      <c r="J225" s="23" t="s">
        <v>121</v>
      </c>
      <c r="K225" s="23" t="s">
        <v>212</v>
      </c>
      <c r="M225" s="23" t="s">
        <v>217</v>
      </c>
      <c r="N225" s="23">
        <v>57</v>
      </c>
      <c r="O225" s="23">
        <v>27014</v>
      </c>
      <c r="P225" s="23">
        <v>26710</v>
      </c>
      <c r="Q225" s="23">
        <v>5718</v>
      </c>
      <c r="R225" s="23">
        <v>2700000</v>
      </c>
      <c r="S225" s="23">
        <v>253.76</v>
      </c>
      <c r="T225" s="23"/>
      <c r="U225" s="23">
        <v>253.76</v>
      </c>
      <c r="V225" s="23"/>
      <c r="W225" s="23"/>
    </row>
    <row r="226" spans="1:24" x14ac:dyDescent="0.3">
      <c r="A226" s="23" t="s">
        <v>35</v>
      </c>
      <c r="B226" s="23">
        <v>1021144</v>
      </c>
      <c r="C226" s="23" t="s">
        <v>36</v>
      </c>
      <c r="D226" s="23" t="s">
        <v>47</v>
      </c>
      <c r="E226" s="42">
        <v>43758</v>
      </c>
      <c r="F226" s="23" t="s">
        <v>48</v>
      </c>
      <c r="G226" s="23" t="s">
        <v>211</v>
      </c>
      <c r="H226" s="23" t="s">
        <v>38</v>
      </c>
      <c r="I226" s="43">
        <v>43732</v>
      </c>
      <c r="J226" s="23" t="s">
        <v>121</v>
      </c>
      <c r="K226" s="23" t="s">
        <v>212</v>
      </c>
      <c r="M226" s="23" t="s">
        <v>217</v>
      </c>
      <c r="N226" s="23">
        <v>57</v>
      </c>
      <c r="O226" s="23">
        <v>27014</v>
      </c>
      <c r="P226" s="23">
        <v>26710</v>
      </c>
      <c r="Q226" s="23">
        <v>5718</v>
      </c>
      <c r="R226" s="23">
        <v>2700000</v>
      </c>
      <c r="S226" s="23">
        <v>253.76</v>
      </c>
      <c r="T226" s="23"/>
      <c r="U226" s="23">
        <v>253.76</v>
      </c>
      <c r="V226" s="23"/>
      <c r="W226" s="23"/>
    </row>
    <row r="227" spans="1:24" x14ac:dyDescent="0.3">
      <c r="A227" s="23" t="s">
        <v>35</v>
      </c>
      <c r="B227" s="23">
        <v>1021144</v>
      </c>
      <c r="C227" s="23" t="s">
        <v>36</v>
      </c>
      <c r="D227" s="23" t="s">
        <v>47</v>
      </c>
      <c r="E227" s="42">
        <v>43758</v>
      </c>
      <c r="F227" s="23" t="s">
        <v>48</v>
      </c>
      <c r="G227" s="23" t="s">
        <v>211</v>
      </c>
      <c r="H227" s="23" t="s">
        <v>38</v>
      </c>
      <c r="I227" s="43">
        <v>43735</v>
      </c>
      <c r="J227" s="23" t="s">
        <v>121</v>
      </c>
      <c r="K227" s="23" t="s">
        <v>212</v>
      </c>
      <c r="M227" s="23" t="s">
        <v>217</v>
      </c>
      <c r="N227" s="23">
        <v>57</v>
      </c>
      <c r="O227" s="23">
        <v>27014</v>
      </c>
      <c r="P227" s="23">
        <v>26710</v>
      </c>
      <c r="Q227" s="23">
        <v>5718</v>
      </c>
      <c r="R227" s="23">
        <v>2700000</v>
      </c>
      <c r="S227" s="23">
        <v>253.76</v>
      </c>
      <c r="T227" s="23"/>
      <c r="U227" s="23">
        <v>253.76</v>
      </c>
      <c r="V227" s="23"/>
      <c r="W227" s="23"/>
    </row>
    <row r="228" spans="1:24" x14ac:dyDescent="0.3">
      <c r="A228" s="23" t="s">
        <v>35</v>
      </c>
      <c r="B228" s="23">
        <v>1021144</v>
      </c>
      <c r="C228" s="23" t="s">
        <v>36</v>
      </c>
      <c r="D228" s="23" t="s">
        <v>47</v>
      </c>
      <c r="E228" s="42">
        <v>43758</v>
      </c>
      <c r="F228" s="23" t="s">
        <v>48</v>
      </c>
      <c r="G228" s="23" t="s">
        <v>211</v>
      </c>
      <c r="H228" s="23" t="s">
        <v>38</v>
      </c>
      <c r="I228" s="43">
        <v>43734</v>
      </c>
      <c r="J228" s="23" t="s">
        <v>121</v>
      </c>
      <c r="K228" s="23" t="s">
        <v>212</v>
      </c>
      <c r="M228" s="23" t="s">
        <v>217</v>
      </c>
      <c r="N228" s="23">
        <v>57</v>
      </c>
      <c r="O228" s="23">
        <v>27014</v>
      </c>
      <c r="P228" s="23">
        <v>26710</v>
      </c>
      <c r="Q228" s="23">
        <v>5718</v>
      </c>
      <c r="R228" s="23">
        <v>2700000</v>
      </c>
      <c r="S228" s="23">
        <v>253.76</v>
      </c>
      <c r="T228" s="23"/>
      <c r="U228" s="23">
        <v>253.76</v>
      </c>
      <c r="V228" s="23"/>
      <c r="W228" s="23"/>
    </row>
    <row r="229" spans="1:24" x14ac:dyDescent="0.3">
      <c r="A229" s="23" t="s">
        <v>35</v>
      </c>
      <c r="B229" s="23">
        <v>1021144</v>
      </c>
      <c r="C229" s="23" t="s">
        <v>36</v>
      </c>
      <c r="D229" s="23" t="s">
        <v>47</v>
      </c>
      <c r="E229" s="42">
        <v>43758</v>
      </c>
      <c r="F229" s="23" t="s">
        <v>48</v>
      </c>
      <c r="G229" s="23" t="s">
        <v>211</v>
      </c>
      <c r="H229" s="23" t="s">
        <v>38</v>
      </c>
      <c r="I229" s="43">
        <v>43735</v>
      </c>
      <c r="J229" s="23" t="s">
        <v>121</v>
      </c>
      <c r="K229" s="23" t="s">
        <v>212</v>
      </c>
      <c r="M229" s="23" t="s">
        <v>218</v>
      </c>
      <c r="N229" s="23">
        <v>57</v>
      </c>
      <c r="O229" s="23">
        <v>27014</v>
      </c>
      <c r="P229" s="23">
        <v>26710</v>
      </c>
      <c r="Q229" s="23">
        <v>5718</v>
      </c>
      <c r="R229" s="23">
        <v>2700000</v>
      </c>
      <c r="S229" s="23">
        <v>304.77</v>
      </c>
      <c r="T229" s="23"/>
      <c r="U229" s="23">
        <v>304.77</v>
      </c>
      <c r="V229" s="23"/>
      <c r="W229" s="23"/>
    </row>
    <row r="230" spans="1:24" x14ac:dyDescent="0.3">
      <c r="A230" s="23" t="s">
        <v>35</v>
      </c>
      <c r="B230" s="23">
        <v>1021144</v>
      </c>
      <c r="C230" s="23" t="s">
        <v>36</v>
      </c>
      <c r="D230" s="23" t="s">
        <v>47</v>
      </c>
      <c r="E230" s="42">
        <v>43758</v>
      </c>
      <c r="F230" s="23" t="s">
        <v>48</v>
      </c>
      <c r="G230" s="23" t="s">
        <v>211</v>
      </c>
      <c r="H230" s="23" t="s">
        <v>38</v>
      </c>
      <c r="I230" s="43">
        <v>43732</v>
      </c>
      <c r="J230" s="23" t="s">
        <v>121</v>
      </c>
      <c r="K230" s="23" t="s">
        <v>212</v>
      </c>
      <c r="M230" s="23" t="s">
        <v>219</v>
      </c>
      <c r="N230" s="23">
        <v>57</v>
      </c>
      <c r="O230" s="23">
        <v>27014</v>
      </c>
      <c r="P230" s="23">
        <v>26710</v>
      </c>
      <c r="Q230" s="23">
        <v>5718</v>
      </c>
      <c r="R230" s="23">
        <v>2700000</v>
      </c>
      <c r="S230" s="23">
        <v>396.12</v>
      </c>
      <c r="T230" s="23"/>
      <c r="U230" s="23">
        <v>396.12</v>
      </c>
      <c r="V230" s="23"/>
      <c r="W230" s="23"/>
    </row>
    <row r="231" spans="1:24" x14ac:dyDescent="0.3">
      <c r="A231" s="23" t="s">
        <v>35</v>
      </c>
      <c r="B231" s="23">
        <v>1021144</v>
      </c>
      <c r="C231" s="23" t="s">
        <v>36</v>
      </c>
      <c r="D231" s="23" t="s">
        <v>47</v>
      </c>
      <c r="E231" s="42">
        <v>43758</v>
      </c>
      <c r="F231" s="23" t="s">
        <v>48</v>
      </c>
      <c r="G231" s="23" t="s">
        <v>211</v>
      </c>
      <c r="H231" s="23" t="s">
        <v>38</v>
      </c>
      <c r="I231" s="43">
        <v>43734</v>
      </c>
      <c r="J231" s="23" t="s">
        <v>121</v>
      </c>
      <c r="K231" s="23" t="s">
        <v>212</v>
      </c>
      <c r="M231" s="23" t="s">
        <v>219</v>
      </c>
      <c r="N231" s="23">
        <v>57</v>
      </c>
      <c r="O231" s="23">
        <v>27014</v>
      </c>
      <c r="P231" s="23">
        <v>26710</v>
      </c>
      <c r="Q231" s="23">
        <v>5718</v>
      </c>
      <c r="R231" s="23">
        <v>2700000</v>
      </c>
      <c r="S231" s="23">
        <v>396.12</v>
      </c>
      <c r="T231" s="23"/>
      <c r="U231" s="23">
        <v>396.12</v>
      </c>
      <c r="V231" s="23"/>
      <c r="W231" s="23"/>
    </row>
    <row r="232" spans="1:24" x14ac:dyDescent="0.3">
      <c r="A232" s="23" t="s">
        <v>35</v>
      </c>
      <c r="B232" s="23">
        <v>1021144</v>
      </c>
      <c r="C232" s="23" t="s">
        <v>36</v>
      </c>
      <c r="D232" s="23" t="s">
        <v>47</v>
      </c>
      <c r="E232" s="42">
        <v>43758</v>
      </c>
      <c r="F232" s="23" t="s">
        <v>48</v>
      </c>
      <c r="G232" s="23" t="s">
        <v>211</v>
      </c>
      <c r="H232" s="23" t="s">
        <v>38</v>
      </c>
      <c r="I232" s="43">
        <v>43731</v>
      </c>
      <c r="J232" s="23" t="s">
        <v>121</v>
      </c>
      <c r="K232" s="23" t="s">
        <v>212</v>
      </c>
      <c r="M232" s="23" t="s">
        <v>219</v>
      </c>
      <c r="N232" s="23">
        <v>57</v>
      </c>
      <c r="O232" s="23">
        <v>27014</v>
      </c>
      <c r="P232" s="23">
        <v>26710</v>
      </c>
      <c r="Q232" s="23">
        <v>5718</v>
      </c>
      <c r="R232" s="23">
        <v>2700000</v>
      </c>
      <c r="S232" s="23">
        <v>396.12</v>
      </c>
      <c r="T232" s="23"/>
      <c r="U232" s="23">
        <v>396.12</v>
      </c>
      <c r="V232" s="23"/>
      <c r="W232" s="23"/>
    </row>
    <row r="233" spans="1:24" x14ac:dyDescent="0.3">
      <c r="A233" s="23" t="s">
        <v>35</v>
      </c>
      <c r="B233" s="23">
        <v>1021144</v>
      </c>
      <c r="C233" s="23" t="s">
        <v>36</v>
      </c>
      <c r="D233" s="23" t="s">
        <v>47</v>
      </c>
      <c r="E233" s="42">
        <v>43758</v>
      </c>
      <c r="F233" s="23" t="s">
        <v>48</v>
      </c>
      <c r="G233" s="23" t="s">
        <v>211</v>
      </c>
      <c r="H233" s="23" t="s">
        <v>38</v>
      </c>
      <c r="I233" s="43">
        <v>43733</v>
      </c>
      <c r="J233" s="23" t="s">
        <v>121</v>
      </c>
      <c r="K233" s="23" t="s">
        <v>212</v>
      </c>
      <c r="M233" s="23" t="s">
        <v>219</v>
      </c>
      <c r="N233" s="23">
        <v>57</v>
      </c>
      <c r="O233" s="23">
        <v>27014</v>
      </c>
      <c r="P233" s="23">
        <v>26710</v>
      </c>
      <c r="Q233" s="23">
        <v>5718</v>
      </c>
      <c r="R233" s="23">
        <v>2700000</v>
      </c>
      <c r="S233" s="23">
        <v>396.12</v>
      </c>
      <c r="T233" s="23"/>
      <c r="U233" s="23">
        <v>396.12</v>
      </c>
      <c r="V233" s="23"/>
      <c r="W233" s="23"/>
    </row>
    <row r="234" spans="1:24" x14ac:dyDescent="0.3">
      <c r="A234" s="23" t="s">
        <v>35</v>
      </c>
      <c r="B234" s="23">
        <v>1021144</v>
      </c>
      <c r="C234" s="23" t="s">
        <v>36</v>
      </c>
      <c r="D234" s="23" t="s">
        <v>47</v>
      </c>
      <c r="E234" s="42">
        <v>43758</v>
      </c>
      <c r="F234" s="23" t="s">
        <v>48</v>
      </c>
      <c r="G234" s="23" t="s">
        <v>210</v>
      </c>
      <c r="H234" s="23" t="s">
        <v>38</v>
      </c>
      <c r="I234" s="43">
        <v>43727</v>
      </c>
      <c r="J234" s="23" t="s">
        <v>59</v>
      </c>
      <c r="K234" s="23" t="s">
        <v>50</v>
      </c>
      <c r="L234" s="23" t="s">
        <v>164</v>
      </c>
      <c r="M234" s="23" t="s">
        <v>220</v>
      </c>
      <c r="N234" s="23">
        <v>57</v>
      </c>
      <c r="O234" s="23">
        <v>27014</v>
      </c>
      <c r="P234" s="23">
        <v>26710</v>
      </c>
      <c r="Q234" s="23">
        <v>5718</v>
      </c>
      <c r="R234" s="23">
        <v>2700000</v>
      </c>
      <c r="S234" s="23">
        <v>445.63</v>
      </c>
      <c r="T234" s="23"/>
      <c r="U234" s="23"/>
      <c r="V234" s="23"/>
      <c r="W234" s="23">
        <v>445.63</v>
      </c>
    </row>
    <row r="235" spans="1:24" x14ac:dyDescent="0.3">
      <c r="A235" s="23" t="s">
        <v>35</v>
      </c>
      <c r="B235" s="23">
        <v>1021144</v>
      </c>
      <c r="C235" s="23" t="s">
        <v>36</v>
      </c>
      <c r="D235" s="23" t="s">
        <v>47</v>
      </c>
      <c r="E235" s="42">
        <v>43758</v>
      </c>
      <c r="F235" s="23" t="s">
        <v>37</v>
      </c>
      <c r="G235" s="23" t="s">
        <v>202</v>
      </c>
      <c r="I235" s="43"/>
      <c r="K235" s="23" t="s">
        <v>223</v>
      </c>
      <c r="M235" s="23"/>
      <c r="N235" s="23">
        <v>57</v>
      </c>
      <c r="O235" s="23">
        <v>27014</v>
      </c>
      <c r="P235" s="23">
        <v>26710</v>
      </c>
      <c r="Q235" s="23">
        <v>5735</v>
      </c>
      <c r="R235" s="23">
        <v>2700000</v>
      </c>
      <c r="S235" s="23">
        <v>203</v>
      </c>
      <c r="T235" s="23"/>
      <c r="U235" s="23"/>
      <c r="V235" s="23"/>
      <c r="W235" s="23">
        <v>203</v>
      </c>
    </row>
    <row r="236" spans="1:24" x14ac:dyDescent="0.3">
      <c r="A236" s="23" t="s">
        <v>35</v>
      </c>
      <c r="B236" s="23">
        <v>1021144</v>
      </c>
      <c r="C236" s="23" t="s">
        <v>36</v>
      </c>
      <c r="D236" s="23" t="s">
        <v>47</v>
      </c>
      <c r="E236" s="42">
        <v>43758</v>
      </c>
      <c r="F236" s="23" t="s">
        <v>37</v>
      </c>
      <c r="G236" s="23" t="s">
        <v>221</v>
      </c>
      <c r="H236" s="23" t="s">
        <v>38</v>
      </c>
      <c r="K236" s="23"/>
      <c r="M236" s="23" t="s">
        <v>222</v>
      </c>
      <c r="N236" s="23">
        <v>57</v>
      </c>
      <c r="O236" s="23">
        <v>27014</v>
      </c>
      <c r="P236" s="23">
        <v>26710</v>
      </c>
      <c r="Q236" s="23">
        <v>5735</v>
      </c>
      <c r="R236" s="23">
        <v>2700000</v>
      </c>
      <c r="S236" s="23">
        <v>-487.71</v>
      </c>
      <c r="T236" s="23"/>
      <c r="U236" s="23"/>
      <c r="V236" s="23">
        <v>-487.71</v>
      </c>
      <c r="W236" s="23"/>
    </row>
    <row r="237" spans="1:24" x14ac:dyDescent="0.3">
      <c r="A237" s="50" t="s">
        <v>35</v>
      </c>
      <c r="B237" s="50">
        <v>1021144</v>
      </c>
      <c r="C237" s="50" t="s">
        <v>36</v>
      </c>
      <c r="D237" s="50" t="s">
        <v>47</v>
      </c>
      <c r="E237" s="51">
        <v>43758</v>
      </c>
      <c r="F237" s="50" t="s">
        <v>37</v>
      </c>
      <c r="G237" s="50" t="s">
        <v>221</v>
      </c>
      <c r="H237" s="50" t="s">
        <v>38</v>
      </c>
      <c r="I237" s="50"/>
      <c r="J237" s="50"/>
      <c r="K237" s="50"/>
      <c r="L237" s="50"/>
      <c r="M237" s="50" t="s">
        <v>222</v>
      </c>
      <c r="N237" s="50">
        <v>57</v>
      </c>
      <c r="O237" s="50">
        <v>27014</v>
      </c>
      <c r="P237" s="50">
        <v>26710</v>
      </c>
      <c r="Q237" s="50">
        <v>5735</v>
      </c>
      <c r="R237" s="50">
        <v>2700000</v>
      </c>
      <c r="S237" s="50">
        <v>431.6</v>
      </c>
      <c r="T237" s="50"/>
      <c r="U237" s="50"/>
      <c r="V237" s="50">
        <v>431.6</v>
      </c>
      <c r="W237" s="23"/>
    </row>
    <row r="238" spans="1:24" x14ac:dyDescent="0.3">
      <c r="A238" s="50" t="s">
        <v>35</v>
      </c>
      <c r="B238" s="50">
        <v>1021144</v>
      </c>
      <c r="C238" s="50" t="s">
        <v>36</v>
      </c>
      <c r="D238" s="50" t="s">
        <v>47</v>
      </c>
      <c r="E238" s="51">
        <v>43758</v>
      </c>
      <c r="F238" s="50" t="s">
        <v>37</v>
      </c>
      <c r="G238" s="50" t="s">
        <v>221</v>
      </c>
      <c r="H238" s="50" t="s">
        <v>38</v>
      </c>
      <c r="I238" s="50"/>
      <c r="J238" s="50"/>
      <c r="K238" s="50"/>
      <c r="L238" s="50"/>
      <c r="M238" s="50" t="s">
        <v>222</v>
      </c>
      <c r="N238" s="50">
        <v>57</v>
      </c>
      <c r="O238" s="50">
        <v>27014</v>
      </c>
      <c r="P238" s="50">
        <v>26710</v>
      </c>
      <c r="Q238" s="50">
        <v>5735</v>
      </c>
      <c r="R238" s="33">
        <v>2700000</v>
      </c>
      <c r="S238" s="33">
        <v>487.71</v>
      </c>
      <c r="T238" s="33"/>
      <c r="U238" s="33"/>
      <c r="V238" s="33">
        <v>487.71</v>
      </c>
      <c r="W238" s="53"/>
    </row>
    <row r="239" spans="1:24" x14ac:dyDescent="0.3">
      <c r="R239" s="31" t="s">
        <v>39</v>
      </c>
      <c r="S239" s="30">
        <f>SUM(S205:S238)</f>
        <v>6554.6000000000022</v>
      </c>
      <c r="T239" s="30">
        <f t="shared" ref="T239:W239" si="12">SUM(T205:T238)</f>
        <v>724.9</v>
      </c>
      <c r="U239" s="30">
        <f t="shared" si="12"/>
        <v>3937.93</v>
      </c>
      <c r="V239" s="30">
        <f>SUM(V205:V238)</f>
        <v>954.85</v>
      </c>
      <c r="W239" s="30">
        <f t="shared" si="12"/>
        <v>936.92</v>
      </c>
      <c r="X239" s="23" t="b">
        <f>IF(S239=SUM(T239:W239),TRUE,FALSE)</f>
        <v>1</v>
      </c>
    </row>
    <row r="240" spans="1:24" x14ac:dyDescent="0.3">
      <c r="R240" s="31" t="s">
        <v>40</v>
      </c>
      <c r="S240" s="30">
        <f>S202+S239</f>
        <v>37943.599999999991</v>
      </c>
      <c r="T240" s="30">
        <f t="shared" ref="T240:W240" si="13">T202+T239</f>
        <v>12578.38</v>
      </c>
      <c r="U240" s="30">
        <f t="shared" si="13"/>
        <v>12109.68</v>
      </c>
      <c r="V240" s="30">
        <f t="shared" si="13"/>
        <v>9019.1200000000008</v>
      </c>
      <c r="W240" s="30">
        <f t="shared" si="13"/>
        <v>4236.42</v>
      </c>
    </row>
    <row r="243" spans="1:23" x14ac:dyDescent="0.3">
      <c r="A243" s="50" t="s">
        <v>35</v>
      </c>
      <c r="B243" s="50">
        <v>1021144</v>
      </c>
      <c r="C243" s="50" t="s">
        <v>36</v>
      </c>
      <c r="D243" s="50" t="s">
        <v>47</v>
      </c>
      <c r="E243" s="51">
        <v>44155</v>
      </c>
      <c r="F243" s="50" t="s">
        <v>37</v>
      </c>
      <c r="G243" s="50" t="s">
        <v>190</v>
      </c>
      <c r="H243" s="50" t="s">
        <v>38</v>
      </c>
      <c r="I243" s="50"/>
      <c r="J243" s="50"/>
      <c r="K243" s="50"/>
      <c r="L243" s="50"/>
      <c r="M243" s="50" t="s">
        <v>225</v>
      </c>
      <c r="N243" s="50">
        <v>57</v>
      </c>
      <c r="O243" s="50">
        <v>27014</v>
      </c>
      <c r="P243" s="50">
        <v>26710</v>
      </c>
      <c r="Q243" s="50">
        <v>5701</v>
      </c>
      <c r="R243" s="50">
        <v>2700000</v>
      </c>
      <c r="S243" s="44">
        <v>155</v>
      </c>
      <c r="T243" s="44"/>
      <c r="U243" s="44"/>
      <c r="V243" s="44"/>
      <c r="W243" s="44">
        <v>155</v>
      </c>
    </row>
    <row r="244" spans="1:23" x14ac:dyDescent="0.3">
      <c r="A244" s="50" t="s">
        <v>35</v>
      </c>
      <c r="B244" s="50">
        <v>1021144</v>
      </c>
      <c r="C244" s="50" t="s">
        <v>36</v>
      </c>
      <c r="D244" s="50" t="s">
        <v>47</v>
      </c>
      <c r="E244" s="51">
        <v>44155</v>
      </c>
      <c r="F244" s="50" t="s">
        <v>37</v>
      </c>
      <c r="G244" s="50" t="s">
        <v>226</v>
      </c>
      <c r="H244" s="50" t="s">
        <v>38</v>
      </c>
      <c r="I244" s="50"/>
      <c r="J244" s="50"/>
      <c r="K244" s="50"/>
      <c r="L244" s="50"/>
      <c r="M244" s="50" t="s">
        <v>227</v>
      </c>
      <c r="N244" s="50">
        <v>57</v>
      </c>
      <c r="O244" s="50">
        <v>27014</v>
      </c>
      <c r="P244" s="50">
        <v>26710</v>
      </c>
      <c r="Q244" s="50">
        <v>5711</v>
      </c>
      <c r="R244" s="50">
        <v>2700000</v>
      </c>
      <c r="S244" s="44">
        <v>-228.01</v>
      </c>
      <c r="T244" s="44">
        <v>-228.01</v>
      </c>
      <c r="U244" s="44"/>
      <c r="V244" s="44"/>
      <c r="W244" s="44"/>
    </row>
    <row r="245" spans="1:23" x14ac:dyDescent="0.3">
      <c r="A245" s="50" t="s">
        <v>35</v>
      </c>
      <c r="B245" s="50">
        <v>1021144</v>
      </c>
      <c r="C245" s="50" t="s">
        <v>36</v>
      </c>
      <c r="D245" s="50" t="s">
        <v>47</v>
      </c>
      <c r="E245" s="51">
        <v>44155</v>
      </c>
      <c r="F245" s="50" t="s">
        <v>37</v>
      </c>
      <c r="G245" s="50" t="s">
        <v>226</v>
      </c>
      <c r="H245" s="50" t="s">
        <v>38</v>
      </c>
      <c r="I245" s="50"/>
      <c r="J245" s="50"/>
      <c r="K245" s="50"/>
      <c r="L245" s="50"/>
      <c r="M245" s="50" t="s">
        <v>228</v>
      </c>
      <c r="N245" s="50">
        <v>57</v>
      </c>
      <c r="O245" s="50">
        <v>27014</v>
      </c>
      <c r="P245" s="50">
        <v>26710</v>
      </c>
      <c r="Q245" s="50">
        <v>5711</v>
      </c>
      <c r="R245" s="50">
        <v>2700000</v>
      </c>
      <c r="S245" s="44">
        <v>50</v>
      </c>
      <c r="T245" s="44">
        <v>50</v>
      </c>
      <c r="U245" s="44"/>
      <c r="V245" s="44"/>
      <c r="W245" s="44"/>
    </row>
    <row r="246" spans="1:23" x14ac:dyDescent="0.3">
      <c r="A246" s="50" t="s">
        <v>35</v>
      </c>
      <c r="B246" s="50">
        <v>1021144</v>
      </c>
      <c r="C246" s="50" t="s">
        <v>36</v>
      </c>
      <c r="D246" s="50" t="s">
        <v>47</v>
      </c>
      <c r="E246" s="51">
        <v>44155</v>
      </c>
      <c r="F246" s="50" t="s">
        <v>37</v>
      </c>
      <c r="G246" s="50" t="s">
        <v>226</v>
      </c>
      <c r="H246" s="50" t="s">
        <v>38</v>
      </c>
      <c r="I246" s="50"/>
      <c r="J246" s="50"/>
      <c r="K246" s="50"/>
      <c r="L246" s="50"/>
      <c r="M246" s="50" t="s">
        <v>228</v>
      </c>
      <c r="N246" s="50">
        <v>57</v>
      </c>
      <c r="O246" s="50">
        <v>27014</v>
      </c>
      <c r="P246" s="50">
        <v>26710</v>
      </c>
      <c r="Q246" s="50">
        <v>5711</v>
      </c>
      <c r="R246" s="50">
        <v>2700000</v>
      </c>
      <c r="S246" s="44">
        <v>129</v>
      </c>
      <c r="T246" s="44">
        <v>129</v>
      </c>
      <c r="U246" s="44"/>
      <c r="V246" s="44"/>
      <c r="W246" s="44"/>
    </row>
    <row r="247" spans="1:23" x14ac:dyDescent="0.3">
      <c r="A247" s="50" t="s">
        <v>35</v>
      </c>
      <c r="B247" s="50">
        <v>1021144</v>
      </c>
      <c r="C247" s="50" t="s">
        <v>36</v>
      </c>
      <c r="D247" s="50" t="s">
        <v>47</v>
      </c>
      <c r="E247" s="51">
        <v>44155</v>
      </c>
      <c r="F247" s="50" t="s">
        <v>37</v>
      </c>
      <c r="G247" s="50" t="s">
        <v>226</v>
      </c>
      <c r="H247" s="50" t="s">
        <v>38</v>
      </c>
      <c r="I247" s="50"/>
      <c r="J247" s="50"/>
      <c r="K247" s="50"/>
      <c r="L247" s="50"/>
      <c r="M247" s="50" t="s">
        <v>229</v>
      </c>
      <c r="N247" s="50">
        <v>57</v>
      </c>
      <c r="O247" s="50">
        <v>27014</v>
      </c>
      <c r="P247" s="50">
        <v>26710</v>
      </c>
      <c r="Q247" s="50">
        <v>5711</v>
      </c>
      <c r="R247" s="50">
        <v>2700000</v>
      </c>
      <c r="S247" s="44">
        <v>228.01</v>
      </c>
      <c r="T247" s="44">
        <v>228.01</v>
      </c>
      <c r="U247" s="44"/>
      <c r="V247" s="44"/>
      <c r="W247" s="44"/>
    </row>
    <row r="248" spans="1:23" x14ac:dyDescent="0.3">
      <c r="A248" s="50" t="s">
        <v>35</v>
      </c>
      <c r="B248" s="50">
        <v>1021144</v>
      </c>
      <c r="C248" s="50" t="s">
        <v>36</v>
      </c>
      <c r="D248" s="50" t="s">
        <v>47</v>
      </c>
      <c r="E248" s="51">
        <v>44155</v>
      </c>
      <c r="F248" s="50" t="s">
        <v>37</v>
      </c>
      <c r="G248" s="50" t="s">
        <v>226</v>
      </c>
      <c r="H248" s="50" t="s">
        <v>38</v>
      </c>
      <c r="I248" s="50"/>
      <c r="J248" s="50"/>
      <c r="K248" s="50"/>
      <c r="L248" s="50"/>
      <c r="M248" s="50" t="s">
        <v>230</v>
      </c>
      <c r="N248" s="50">
        <v>57</v>
      </c>
      <c r="O248" s="50">
        <v>27014</v>
      </c>
      <c r="P248" s="50">
        <v>26710</v>
      </c>
      <c r="Q248" s="50">
        <v>5711</v>
      </c>
      <c r="R248" s="50">
        <v>2700000</v>
      </c>
      <c r="S248" s="44">
        <v>486.25</v>
      </c>
      <c r="T248" s="44">
        <v>486.25</v>
      </c>
      <c r="U248" s="44"/>
      <c r="V248" s="44"/>
      <c r="W248" s="44"/>
    </row>
    <row r="249" spans="1:23" x14ac:dyDescent="0.3">
      <c r="A249" s="50" t="s">
        <v>35</v>
      </c>
      <c r="B249" s="50">
        <v>1021144</v>
      </c>
      <c r="C249" s="50" t="s">
        <v>36</v>
      </c>
      <c r="D249" s="50" t="s">
        <v>47</v>
      </c>
      <c r="E249" s="51">
        <v>44155</v>
      </c>
      <c r="F249" s="50" t="s">
        <v>37</v>
      </c>
      <c r="G249" s="50" t="s">
        <v>226</v>
      </c>
      <c r="H249" s="50" t="s">
        <v>38</v>
      </c>
      <c r="I249" s="50"/>
      <c r="J249" s="50"/>
      <c r="K249" s="50"/>
      <c r="L249" s="50"/>
      <c r="M249" s="50" t="s">
        <v>231</v>
      </c>
      <c r="N249" s="50">
        <v>57</v>
      </c>
      <c r="O249" s="50">
        <v>27014</v>
      </c>
      <c r="P249" s="50">
        <v>26710</v>
      </c>
      <c r="Q249" s="50">
        <v>5713</v>
      </c>
      <c r="R249" s="50">
        <v>2700000</v>
      </c>
      <c r="S249" s="44">
        <v>-25</v>
      </c>
      <c r="T249" s="44"/>
      <c r="U249" s="44"/>
      <c r="V249" s="44">
        <v>-25</v>
      </c>
      <c r="W249" s="44"/>
    </row>
    <row r="250" spans="1:23" x14ac:dyDescent="0.3">
      <c r="A250" s="50" t="s">
        <v>35</v>
      </c>
      <c r="B250" s="50">
        <v>1021144</v>
      </c>
      <c r="C250" s="50" t="s">
        <v>36</v>
      </c>
      <c r="D250" s="50" t="s">
        <v>47</v>
      </c>
      <c r="E250" s="51">
        <v>44155</v>
      </c>
      <c r="F250" s="50" t="s">
        <v>37</v>
      </c>
      <c r="G250" s="50" t="s">
        <v>226</v>
      </c>
      <c r="H250" s="50" t="s">
        <v>38</v>
      </c>
      <c r="I250" s="50"/>
      <c r="J250" s="50"/>
      <c r="K250" s="50"/>
      <c r="L250" s="50"/>
      <c r="M250" s="50" t="s">
        <v>232</v>
      </c>
      <c r="N250" s="50">
        <v>57</v>
      </c>
      <c r="O250" s="50">
        <v>27014</v>
      </c>
      <c r="P250" s="50">
        <v>26710</v>
      </c>
      <c r="Q250" s="50">
        <v>5713</v>
      </c>
      <c r="R250" s="50">
        <v>2700000</v>
      </c>
      <c r="S250" s="44">
        <v>50</v>
      </c>
      <c r="T250" s="44"/>
      <c r="U250" s="44"/>
      <c r="V250" s="44">
        <v>50</v>
      </c>
      <c r="W250" s="44"/>
    </row>
    <row r="251" spans="1:23" x14ac:dyDescent="0.3">
      <c r="A251" s="50" t="s">
        <v>35</v>
      </c>
      <c r="B251" s="50">
        <v>1021144</v>
      </c>
      <c r="C251" s="50" t="s">
        <v>36</v>
      </c>
      <c r="D251" s="50" t="s">
        <v>47</v>
      </c>
      <c r="E251" s="51">
        <v>44155</v>
      </c>
      <c r="F251" s="50" t="s">
        <v>37</v>
      </c>
      <c r="G251" s="50" t="s">
        <v>226</v>
      </c>
      <c r="H251" s="50" t="s">
        <v>38</v>
      </c>
      <c r="I251" s="50"/>
      <c r="J251" s="50"/>
      <c r="K251" s="50"/>
      <c r="L251" s="50"/>
      <c r="M251" s="50" t="s">
        <v>232</v>
      </c>
      <c r="N251" s="50">
        <v>57</v>
      </c>
      <c r="O251" s="50">
        <v>27014</v>
      </c>
      <c r="P251" s="50">
        <v>26710</v>
      </c>
      <c r="Q251" s="50">
        <v>5713</v>
      </c>
      <c r="R251" s="50">
        <v>2700000</v>
      </c>
      <c r="S251" s="44">
        <v>132</v>
      </c>
      <c r="T251" s="44"/>
      <c r="U251" s="44"/>
      <c r="V251" s="44">
        <v>132</v>
      </c>
      <c r="W251" s="44"/>
    </row>
    <row r="252" spans="1:23" x14ac:dyDescent="0.3">
      <c r="A252" s="50" t="s">
        <v>35</v>
      </c>
      <c r="B252" s="50">
        <v>1021144</v>
      </c>
      <c r="C252" s="50" t="s">
        <v>36</v>
      </c>
      <c r="D252" s="50" t="s">
        <v>47</v>
      </c>
      <c r="E252" s="51">
        <v>44155</v>
      </c>
      <c r="F252" s="50" t="s">
        <v>37</v>
      </c>
      <c r="G252" s="50" t="s">
        <v>226</v>
      </c>
      <c r="H252" s="50" t="s">
        <v>38</v>
      </c>
      <c r="I252" s="50"/>
      <c r="J252" s="50"/>
      <c r="K252" s="50"/>
      <c r="L252" s="50"/>
      <c r="M252" s="50" t="s">
        <v>233</v>
      </c>
      <c r="N252" s="50">
        <v>57</v>
      </c>
      <c r="O252" s="50">
        <v>27014</v>
      </c>
      <c r="P252" s="50">
        <v>26710</v>
      </c>
      <c r="Q252" s="50">
        <v>5714</v>
      </c>
      <c r="R252" s="50">
        <v>2700000</v>
      </c>
      <c r="S252" s="44">
        <v>2359.4299999999998</v>
      </c>
      <c r="T252" s="44"/>
      <c r="U252" s="44">
        <v>2359.4299999999998</v>
      </c>
      <c r="V252" s="44"/>
      <c r="W252" s="44"/>
    </row>
    <row r="253" spans="1:23" x14ac:dyDescent="0.3">
      <c r="A253" s="50" t="s">
        <v>35</v>
      </c>
      <c r="B253" s="50">
        <v>1021144</v>
      </c>
      <c r="C253" s="50" t="s">
        <v>36</v>
      </c>
      <c r="D253" s="50" t="s">
        <v>47</v>
      </c>
      <c r="E253" s="51">
        <v>44155</v>
      </c>
      <c r="F253" s="50" t="s">
        <v>37</v>
      </c>
      <c r="G253" s="50" t="s">
        <v>226</v>
      </c>
      <c r="H253" s="50" t="s">
        <v>38</v>
      </c>
      <c r="I253" s="50"/>
      <c r="J253" s="50"/>
      <c r="K253" s="50"/>
      <c r="L253" s="50"/>
      <c r="M253" s="50" t="s">
        <v>233</v>
      </c>
      <c r="N253" s="50">
        <v>57</v>
      </c>
      <c r="O253" s="50">
        <v>27014</v>
      </c>
      <c r="P253" s="50">
        <v>26710</v>
      </c>
      <c r="Q253" s="50">
        <v>5714</v>
      </c>
      <c r="R253" s="50">
        <v>2700000</v>
      </c>
      <c r="S253" s="44">
        <v>4412.08</v>
      </c>
      <c r="T253" s="44"/>
      <c r="U253" s="44">
        <v>4412.08</v>
      </c>
      <c r="V253" s="44"/>
      <c r="W253" s="44"/>
    </row>
    <row r="254" spans="1:23" x14ac:dyDescent="0.3">
      <c r="A254" s="50" t="s">
        <v>35</v>
      </c>
      <c r="B254" s="50">
        <v>1021144</v>
      </c>
      <c r="C254" s="50" t="s">
        <v>36</v>
      </c>
      <c r="D254" s="50" t="s">
        <v>47</v>
      </c>
      <c r="E254" s="51">
        <v>44155</v>
      </c>
      <c r="F254" s="50" t="s">
        <v>48</v>
      </c>
      <c r="G254" s="50" t="s">
        <v>234</v>
      </c>
      <c r="H254" s="50" t="s">
        <v>38</v>
      </c>
      <c r="I254" s="52">
        <v>43776</v>
      </c>
      <c r="J254" s="50" t="s">
        <v>49</v>
      </c>
      <c r="K254" s="50" t="s">
        <v>235</v>
      </c>
      <c r="L254" s="50"/>
      <c r="M254" s="50" t="s">
        <v>51</v>
      </c>
      <c r="N254" s="50">
        <v>57</v>
      </c>
      <c r="O254" s="50">
        <v>27014</v>
      </c>
      <c r="P254" s="50">
        <v>26710</v>
      </c>
      <c r="Q254" s="50">
        <v>5718</v>
      </c>
      <c r="R254" s="50">
        <v>2700000</v>
      </c>
      <c r="S254" s="44">
        <v>14.42</v>
      </c>
      <c r="T254" s="44"/>
      <c r="U254" s="44"/>
      <c r="V254" s="44"/>
      <c r="W254" s="44">
        <v>14.42</v>
      </c>
    </row>
    <row r="255" spans="1:23" x14ac:dyDescent="0.3">
      <c r="A255" s="50" t="s">
        <v>35</v>
      </c>
      <c r="B255" s="50">
        <v>1021144</v>
      </c>
      <c r="C255" s="50" t="s">
        <v>36</v>
      </c>
      <c r="D255" s="50" t="s">
        <v>47</v>
      </c>
      <c r="E255" s="51">
        <v>44155</v>
      </c>
      <c r="F255" s="50" t="s">
        <v>48</v>
      </c>
      <c r="G255" s="50" t="s">
        <v>236</v>
      </c>
      <c r="H255" s="50" t="s">
        <v>38</v>
      </c>
      <c r="I255" s="52">
        <v>43739</v>
      </c>
      <c r="J255" s="50" t="s">
        <v>52</v>
      </c>
      <c r="K255" s="50" t="s">
        <v>237</v>
      </c>
      <c r="L255" s="50"/>
      <c r="M255" s="50" t="s">
        <v>159</v>
      </c>
      <c r="N255" s="50">
        <v>57</v>
      </c>
      <c r="O255" s="50">
        <v>27014</v>
      </c>
      <c r="P255" s="50">
        <v>26710</v>
      </c>
      <c r="Q255" s="50">
        <v>5718</v>
      </c>
      <c r="R255" s="50">
        <v>2700000</v>
      </c>
      <c r="S255" s="44">
        <v>21.67</v>
      </c>
      <c r="T255" s="44"/>
      <c r="U255" s="44"/>
      <c r="V255" s="44"/>
      <c r="W255" s="44">
        <v>21.67</v>
      </c>
    </row>
    <row r="256" spans="1:23" x14ac:dyDescent="0.3">
      <c r="A256" s="50" t="s">
        <v>35</v>
      </c>
      <c r="B256" s="50">
        <v>1021144</v>
      </c>
      <c r="C256" s="50" t="s">
        <v>36</v>
      </c>
      <c r="D256" s="50" t="s">
        <v>47</v>
      </c>
      <c r="E256" s="51">
        <v>44155</v>
      </c>
      <c r="F256" s="50" t="s">
        <v>48</v>
      </c>
      <c r="G256" s="50" t="s">
        <v>234</v>
      </c>
      <c r="H256" s="50" t="s">
        <v>38</v>
      </c>
      <c r="I256" s="52">
        <v>43773</v>
      </c>
      <c r="J256" s="50" t="s">
        <v>52</v>
      </c>
      <c r="K256" s="50" t="s">
        <v>235</v>
      </c>
      <c r="L256" s="50"/>
      <c r="M256" s="50" t="s">
        <v>53</v>
      </c>
      <c r="N256" s="50">
        <v>57</v>
      </c>
      <c r="O256" s="50">
        <v>27014</v>
      </c>
      <c r="P256" s="50">
        <v>26710</v>
      </c>
      <c r="Q256" s="50">
        <v>5718</v>
      </c>
      <c r="R256" s="50">
        <v>2700000</v>
      </c>
      <c r="S256" s="44">
        <v>29.05</v>
      </c>
      <c r="T256" s="44"/>
      <c r="U256" s="44"/>
      <c r="V256" s="44"/>
      <c r="W256" s="44">
        <v>29.05</v>
      </c>
    </row>
    <row r="257" spans="1:23" x14ac:dyDescent="0.3">
      <c r="A257" s="23" t="s">
        <v>35</v>
      </c>
      <c r="B257" s="23">
        <v>1021144</v>
      </c>
      <c r="C257" s="23" t="s">
        <v>36</v>
      </c>
      <c r="D257" s="23" t="s">
        <v>47</v>
      </c>
      <c r="E257" s="42">
        <v>44155</v>
      </c>
      <c r="F257" s="23" t="s">
        <v>48</v>
      </c>
      <c r="G257" s="23" t="s">
        <v>238</v>
      </c>
      <c r="H257" s="23" t="s">
        <v>38</v>
      </c>
      <c r="I257" s="43">
        <v>43761</v>
      </c>
      <c r="J257" s="23" t="s">
        <v>49</v>
      </c>
      <c r="K257" s="23" t="s">
        <v>147</v>
      </c>
      <c r="M257" s="23" t="s">
        <v>51</v>
      </c>
      <c r="N257" s="23">
        <v>57</v>
      </c>
      <c r="O257" s="23">
        <v>27014</v>
      </c>
      <c r="P257" s="23">
        <v>26710</v>
      </c>
      <c r="Q257" s="23">
        <v>5718</v>
      </c>
      <c r="R257" s="23">
        <v>2700000</v>
      </c>
      <c r="S257" s="30">
        <v>30.77</v>
      </c>
      <c r="V257" s="30">
        <v>30.77</v>
      </c>
      <c r="W257" s="23"/>
    </row>
    <row r="258" spans="1:23" x14ac:dyDescent="0.3">
      <c r="A258" s="50" t="s">
        <v>35</v>
      </c>
      <c r="B258" s="50">
        <v>1021144</v>
      </c>
      <c r="C258" s="50" t="s">
        <v>36</v>
      </c>
      <c r="D258" s="50" t="s">
        <v>47</v>
      </c>
      <c r="E258" s="51">
        <v>44155</v>
      </c>
      <c r="F258" s="50" t="s">
        <v>48</v>
      </c>
      <c r="G258" s="50" t="s">
        <v>234</v>
      </c>
      <c r="H258" s="50" t="s">
        <v>38</v>
      </c>
      <c r="I258" s="52">
        <v>43776</v>
      </c>
      <c r="J258" s="50" t="s">
        <v>52</v>
      </c>
      <c r="K258" s="50" t="s">
        <v>235</v>
      </c>
      <c r="L258" s="50"/>
      <c r="M258" s="50" t="s">
        <v>113</v>
      </c>
      <c r="N258" s="50">
        <v>57</v>
      </c>
      <c r="O258" s="50">
        <v>27014</v>
      </c>
      <c r="P258" s="50">
        <v>26710</v>
      </c>
      <c r="Q258" s="50">
        <v>5718</v>
      </c>
      <c r="R258" s="50">
        <v>2700000</v>
      </c>
      <c r="S258" s="44">
        <v>31.67</v>
      </c>
      <c r="T258" s="44"/>
      <c r="U258" s="44"/>
      <c r="V258" s="44"/>
      <c r="W258" s="44">
        <v>31.67</v>
      </c>
    </row>
    <row r="259" spans="1:23" x14ac:dyDescent="0.3">
      <c r="A259" s="50" t="s">
        <v>35</v>
      </c>
      <c r="B259" s="50">
        <v>1021144</v>
      </c>
      <c r="C259" s="50" t="s">
        <v>36</v>
      </c>
      <c r="D259" s="50" t="s">
        <v>47</v>
      </c>
      <c r="E259" s="51">
        <v>44155</v>
      </c>
      <c r="F259" s="50" t="s">
        <v>48</v>
      </c>
      <c r="G259" s="50" t="s">
        <v>234</v>
      </c>
      <c r="H259" s="50" t="s">
        <v>38</v>
      </c>
      <c r="I259" s="52">
        <v>43775</v>
      </c>
      <c r="J259" s="50" t="s">
        <v>49</v>
      </c>
      <c r="K259" s="50" t="s">
        <v>235</v>
      </c>
      <c r="L259" s="50"/>
      <c r="M259" s="50" t="s">
        <v>51</v>
      </c>
      <c r="N259" s="50">
        <v>57</v>
      </c>
      <c r="O259" s="50">
        <v>27014</v>
      </c>
      <c r="P259" s="50">
        <v>26710</v>
      </c>
      <c r="Q259" s="50">
        <v>5718</v>
      </c>
      <c r="R259" s="50">
        <v>2700000</v>
      </c>
      <c r="S259" s="44">
        <v>38.46</v>
      </c>
      <c r="T259" s="44"/>
      <c r="U259" s="44"/>
      <c r="V259" s="44"/>
      <c r="W259" s="44">
        <v>38.46</v>
      </c>
    </row>
    <row r="260" spans="1:23" x14ac:dyDescent="0.3">
      <c r="A260" s="23" t="s">
        <v>35</v>
      </c>
      <c r="B260" s="23">
        <v>1021144</v>
      </c>
      <c r="C260" s="23" t="s">
        <v>36</v>
      </c>
      <c r="D260" s="23" t="s">
        <v>47</v>
      </c>
      <c r="E260" s="42">
        <v>44155</v>
      </c>
      <c r="F260" s="23" t="s">
        <v>48</v>
      </c>
      <c r="G260" s="23" t="s">
        <v>238</v>
      </c>
      <c r="H260" s="23" t="s">
        <v>38</v>
      </c>
      <c r="I260" s="43">
        <v>43760</v>
      </c>
      <c r="J260" s="23" t="s">
        <v>52</v>
      </c>
      <c r="K260" s="23" t="s">
        <v>147</v>
      </c>
      <c r="M260" s="23" t="s">
        <v>168</v>
      </c>
      <c r="N260" s="23">
        <v>57</v>
      </c>
      <c r="O260" s="23">
        <v>27014</v>
      </c>
      <c r="P260" s="23">
        <v>26710</v>
      </c>
      <c r="Q260" s="23">
        <v>5718</v>
      </c>
      <c r="R260" s="23">
        <v>2700000</v>
      </c>
      <c r="S260" s="30">
        <v>39.049999999999997</v>
      </c>
      <c r="V260" s="30">
        <v>39.049999999999997</v>
      </c>
      <c r="W260" s="23"/>
    </row>
    <row r="261" spans="1:23" x14ac:dyDescent="0.3">
      <c r="A261" s="50" t="s">
        <v>35</v>
      </c>
      <c r="B261" s="50">
        <v>1021144</v>
      </c>
      <c r="C261" s="50" t="s">
        <v>36</v>
      </c>
      <c r="D261" s="50" t="s">
        <v>47</v>
      </c>
      <c r="E261" s="51">
        <v>44155</v>
      </c>
      <c r="F261" s="50" t="s">
        <v>48</v>
      </c>
      <c r="G261" s="50" t="s">
        <v>236</v>
      </c>
      <c r="H261" s="50" t="s">
        <v>38</v>
      </c>
      <c r="I261" s="52">
        <v>43762</v>
      </c>
      <c r="J261" s="50" t="s">
        <v>52</v>
      </c>
      <c r="K261" s="50" t="s">
        <v>237</v>
      </c>
      <c r="L261" s="50"/>
      <c r="M261" s="50" t="s">
        <v>57</v>
      </c>
      <c r="N261" s="50">
        <v>57</v>
      </c>
      <c r="O261" s="50">
        <v>27014</v>
      </c>
      <c r="P261" s="50">
        <v>26710</v>
      </c>
      <c r="Q261" s="50">
        <v>5718</v>
      </c>
      <c r="R261" s="50">
        <v>2700000</v>
      </c>
      <c r="S261" s="44">
        <v>39.049999999999997</v>
      </c>
      <c r="T261" s="44"/>
      <c r="U261" s="44"/>
      <c r="V261" s="44"/>
      <c r="W261" s="44">
        <v>39.049999999999997</v>
      </c>
    </row>
    <row r="262" spans="1:23" x14ac:dyDescent="0.3">
      <c r="A262" s="23" t="s">
        <v>35</v>
      </c>
      <c r="B262" s="23">
        <v>1021144</v>
      </c>
      <c r="C262" s="23" t="s">
        <v>36</v>
      </c>
      <c r="D262" s="23" t="s">
        <v>47</v>
      </c>
      <c r="E262" s="42">
        <v>44155</v>
      </c>
      <c r="F262" s="23" t="s">
        <v>48</v>
      </c>
      <c r="G262" s="23" t="s">
        <v>238</v>
      </c>
      <c r="H262" s="23" t="s">
        <v>38</v>
      </c>
      <c r="I262" s="43">
        <v>43761</v>
      </c>
      <c r="J262" s="23" t="s">
        <v>52</v>
      </c>
      <c r="K262" s="23" t="s">
        <v>147</v>
      </c>
      <c r="M262" s="23" t="s">
        <v>168</v>
      </c>
      <c r="N262" s="23">
        <v>57</v>
      </c>
      <c r="O262" s="23">
        <v>27014</v>
      </c>
      <c r="P262" s="23">
        <v>26710</v>
      </c>
      <c r="Q262" s="23">
        <v>5718</v>
      </c>
      <c r="R262" s="23">
        <v>2700000</v>
      </c>
      <c r="S262" s="30">
        <v>39.049999999999997</v>
      </c>
      <c r="V262" s="30">
        <v>39.049999999999997</v>
      </c>
      <c r="W262" s="23"/>
    </row>
    <row r="263" spans="1:23" x14ac:dyDescent="0.3">
      <c r="A263" s="50" t="s">
        <v>35</v>
      </c>
      <c r="B263" s="50">
        <v>1021144</v>
      </c>
      <c r="C263" s="50" t="s">
        <v>36</v>
      </c>
      <c r="D263" s="50" t="s">
        <v>47</v>
      </c>
      <c r="E263" s="51">
        <v>44155</v>
      </c>
      <c r="F263" s="50" t="s">
        <v>48</v>
      </c>
      <c r="G263" s="50" t="s">
        <v>236</v>
      </c>
      <c r="H263" s="50" t="s">
        <v>38</v>
      </c>
      <c r="I263" s="52">
        <v>43763</v>
      </c>
      <c r="J263" s="50" t="s">
        <v>52</v>
      </c>
      <c r="K263" s="50" t="s">
        <v>237</v>
      </c>
      <c r="L263" s="50"/>
      <c r="M263" s="50" t="s">
        <v>168</v>
      </c>
      <c r="N263" s="50">
        <v>57</v>
      </c>
      <c r="O263" s="50">
        <v>27014</v>
      </c>
      <c r="P263" s="50">
        <v>26710</v>
      </c>
      <c r="Q263" s="50">
        <v>5718</v>
      </c>
      <c r="R263" s="50">
        <v>2700000</v>
      </c>
      <c r="S263" s="44">
        <v>39.049999999999997</v>
      </c>
      <c r="T263" s="44"/>
      <c r="U263" s="44"/>
      <c r="V263" s="44"/>
      <c r="W263" s="44">
        <v>39.049999999999997</v>
      </c>
    </row>
    <row r="264" spans="1:23" x14ac:dyDescent="0.3">
      <c r="A264" s="23" t="s">
        <v>35</v>
      </c>
      <c r="B264" s="23">
        <v>1021144</v>
      </c>
      <c r="C264" s="23" t="s">
        <v>36</v>
      </c>
      <c r="D264" s="23" t="s">
        <v>47</v>
      </c>
      <c r="E264" s="42">
        <v>44155</v>
      </c>
      <c r="F264" s="23" t="s">
        <v>48</v>
      </c>
      <c r="G264" s="23" t="s">
        <v>238</v>
      </c>
      <c r="H264" s="23" t="s">
        <v>38</v>
      </c>
      <c r="I264" s="43">
        <v>43760</v>
      </c>
      <c r="J264" s="23" t="s">
        <v>54</v>
      </c>
      <c r="K264" s="23" t="s">
        <v>147</v>
      </c>
      <c r="L264" s="23" t="s">
        <v>55</v>
      </c>
      <c r="M264" s="23" t="s">
        <v>239</v>
      </c>
      <c r="N264" s="23">
        <v>57</v>
      </c>
      <c r="O264" s="23">
        <v>27014</v>
      </c>
      <c r="P264" s="23">
        <v>26710</v>
      </c>
      <c r="Q264" s="23">
        <v>5718</v>
      </c>
      <c r="R264" s="23">
        <v>2700000</v>
      </c>
      <c r="S264" s="30">
        <v>41.44</v>
      </c>
      <c r="V264" s="30">
        <v>41.44</v>
      </c>
      <c r="W264" s="23"/>
    </row>
    <row r="265" spans="1:23" x14ac:dyDescent="0.3">
      <c r="A265" s="50" t="s">
        <v>35</v>
      </c>
      <c r="B265" s="50">
        <v>1021144</v>
      </c>
      <c r="C265" s="50" t="s">
        <v>36</v>
      </c>
      <c r="D265" s="50" t="s">
        <v>47</v>
      </c>
      <c r="E265" s="51">
        <v>44155</v>
      </c>
      <c r="F265" s="50" t="s">
        <v>48</v>
      </c>
      <c r="G265" s="50" t="s">
        <v>234</v>
      </c>
      <c r="H265" s="50" t="s">
        <v>38</v>
      </c>
      <c r="I265" s="52">
        <v>43775</v>
      </c>
      <c r="J265" s="50" t="s">
        <v>52</v>
      </c>
      <c r="K265" s="50" t="s">
        <v>235</v>
      </c>
      <c r="L265" s="50"/>
      <c r="M265" s="50" t="s">
        <v>58</v>
      </c>
      <c r="N265" s="50">
        <v>57</v>
      </c>
      <c r="O265" s="50">
        <v>27014</v>
      </c>
      <c r="P265" s="50">
        <v>26710</v>
      </c>
      <c r="Q265" s="50">
        <v>5718</v>
      </c>
      <c r="R265" s="50">
        <v>2700000</v>
      </c>
      <c r="S265" s="44">
        <v>49.05</v>
      </c>
      <c r="T265" s="44"/>
      <c r="U265" s="44"/>
      <c r="V265" s="44"/>
      <c r="W265" s="44">
        <v>49.05</v>
      </c>
    </row>
    <row r="266" spans="1:23" x14ac:dyDescent="0.3">
      <c r="A266" s="50" t="s">
        <v>35</v>
      </c>
      <c r="B266" s="50">
        <v>1021144</v>
      </c>
      <c r="C266" s="50" t="s">
        <v>36</v>
      </c>
      <c r="D266" s="50" t="s">
        <v>47</v>
      </c>
      <c r="E266" s="51">
        <v>44155</v>
      </c>
      <c r="F266" s="50" t="s">
        <v>48</v>
      </c>
      <c r="G266" s="50" t="s">
        <v>234</v>
      </c>
      <c r="H266" s="50" t="s">
        <v>38</v>
      </c>
      <c r="I266" s="52">
        <v>43774</v>
      </c>
      <c r="J266" s="50" t="s">
        <v>52</v>
      </c>
      <c r="K266" s="50" t="s">
        <v>235</v>
      </c>
      <c r="L266" s="50"/>
      <c r="M266" s="50" t="s">
        <v>58</v>
      </c>
      <c r="N266" s="50">
        <v>57</v>
      </c>
      <c r="O266" s="50">
        <v>27014</v>
      </c>
      <c r="P266" s="50">
        <v>26710</v>
      </c>
      <c r="Q266" s="50">
        <v>5718</v>
      </c>
      <c r="R266" s="50">
        <v>2700000</v>
      </c>
      <c r="S266" s="44">
        <v>49.05</v>
      </c>
      <c r="T266" s="44"/>
      <c r="U266" s="44"/>
      <c r="V266" s="44"/>
      <c r="W266" s="44">
        <v>49.05</v>
      </c>
    </row>
    <row r="267" spans="1:23" x14ac:dyDescent="0.3">
      <c r="A267" s="50" t="s">
        <v>35</v>
      </c>
      <c r="B267" s="50">
        <v>1021144</v>
      </c>
      <c r="C267" s="50" t="s">
        <v>36</v>
      </c>
      <c r="D267" s="50" t="s">
        <v>47</v>
      </c>
      <c r="E267" s="51">
        <v>44155</v>
      </c>
      <c r="F267" s="50" t="s">
        <v>48</v>
      </c>
      <c r="G267" s="50" t="s">
        <v>236</v>
      </c>
      <c r="H267" s="50" t="s">
        <v>38</v>
      </c>
      <c r="I267" s="52">
        <v>43762</v>
      </c>
      <c r="J267" s="50" t="s">
        <v>49</v>
      </c>
      <c r="K267" s="50" t="s">
        <v>237</v>
      </c>
      <c r="L267" s="50"/>
      <c r="M267" s="50" t="s">
        <v>72</v>
      </c>
      <c r="N267" s="50">
        <v>57</v>
      </c>
      <c r="O267" s="50">
        <v>27014</v>
      </c>
      <c r="P267" s="50">
        <v>26710</v>
      </c>
      <c r="Q267" s="50">
        <v>5718</v>
      </c>
      <c r="R267" s="50">
        <v>2700000</v>
      </c>
      <c r="S267" s="44">
        <v>52.88</v>
      </c>
      <c r="T267" s="44"/>
      <c r="U267" s="44"/>
      <c r="V267" s="44"/>
      <c r="W267" s="44">
        <v>52.88</v>
      </c>
    </row>
    <row r="268" spans="1:23" x14ac:dyDescent="0.3">
      <c r="A268" s="23" t="s">
        <v>35</v>
      </c>
      <c r="B268" s="23">
        <v>1021144</v>
      </c>
      <c r="C268" s="23" t="s">
        <v>36</v>
      </c>
      <c r="D268" s="23" t="s">
        <v>47</v>
      </c>
      <c r="E268" s="42">
        <v>44155</v>
      </c>
      <c r="F268" s="23" t="s">
        <v>48</v>
      </c>
      <c r="G268" s="23" t="s">
        <v>240</v>
      </c>
      <c r="H268" s="23" t="s">
        <v>38</v>
      </c>
      <c r="I268" s="43">
        <v>43786</v>
      </c>
      <c r="J268" s="23" t="s">
        <v>121</v>
      </c>
      <c r="K268" s="23" t="s">
        <v>241</v>
      </c>
      <c r="M268" s="23" t="s">
        <v>242</v>
      </c>
      <c r="N268" s="23">
        <v>57</v>
      </c>
      <c r="O268" s="23">
        <v>27014</v>
      </c>
      <c r="P268" s="23">
        <v>26710</v>
      </c>
      <c r="Q268" s="23">
        <v>5718</v>
      </c>
      <c r="R268" s="23">
        <v>2700000</v>
      </c>
      <c r="S268" s="30">
        <v>55.06</v>
      </c>
      <c r="U268" s="30">
        <v>55.06</v>
      </c>
      <c r="V268" s="23"/>
      <c r="W268" s="23"/>
    </row>
    <row r="269" spans="1:23" x14ac:dyDescent="0.3">
      <c r="A269" s="23" t="s">
        <v>35</v>
      </c>
      <c r="B269" s="23">
        <v>1021144</v>
      </c>
      <c r="C269" s="23" t="s">
        <v>36</v>
      </c>
      <c r="D269" s="23" t="s">
        <v>47</v>
      </c>
      <c r="E269" s="42">
        <v>44155</v>
      </c>
      <c r="F269" s="23" t="s">
        <v>48</v>
      </c>
      <c r="G269" s="23" t="s">
        <v>240</v>
      </c>
      <c r="H269" s="23" t="s">
        <v>38</v>
      </c>
      <c r="I269" s="43">
        <v>43788</v>
      </c>
      <c r="J269" s="23" t="s">
        <v>121</v>
      </c>
      <c r="K269" s="23" t="s">
        <v>241</v>
      </c>
      <c r="M269" s="23" t="s">
        <v>51</v>
      </c>
      <c r="N269" s="23">
        <v>57</v>
      </c>
      <c r="O269" s="23">
        <v>27014</v>
      </c>
      <c r="P269" s="23">
        <v>26710</v>
      </c>
      <c r="Q269" s="23">
        <v>5718</v>
      </c>
      <c r="R269" s="23">
        <v>2700000</v>
      </c>
      <c r="S269" s="30">
        <v>57</v>
      </c>
      <c r="U269" s="30">
        <v>57</v>
      </c>
      <c r="V269" s="23"/>
      <c r="W269" s="23"/>
    </row>
    <row r="270" spans="1:23" x14ac:dyDescent="0.3">
      <c r="A270" s="23" t="s">
        <v>35</v>
      </c>
      <c r="B270" s="23">
        <v>1021144</v>
      </c>
      <c r="C270" s="23" t="s">
        <v>36</v>
      </c>
      <c r="D270" s="23" t="s">
        <v>47</v>
      </c>
      <c r="E270" s="42">
        <v>44155</v>
      </c>
      <c r="F270" s="23" t="s">
        <v>48</v>
      </c>
      <c r="G270" s="23" t="s">
        <v>236</v>
      </c>
      <c r="H270" s="23" t="s">
        <v>38</v>
      </c>
      <c r="I270" s="43">
        <v>43762</v>
      </c>
      <c r="J270" s="23" t="s">
        <v>61</v>
      </c>
      <c r="K270" s="23" t="s">
        <v>237</v>
      </c>
      <c r="M270" s="23" t="s">
        <v>188</v>
      </c>
      <c r="N270" s="23">
        <v>57</v>
      </c>
      <c r="O270" s="23">
        <v>27014</v>
      </c>
      <c r="P270" s="23">
        <v>26710</v>
      </c>
      <c r="Q270" s="23">
        <v>5718</v>
      </c>
      <c r="R270" s="23">
        <v>2700000</v>
      </c>
      <c r="S270" s="30">
        <v>72.88</v>
      </c>
      <c r="W270" s="30">
        <v>72.88</v>
      </c>
    </row>
    <row r="271" spans="1:23" x14ac:dyDescent="0.3">
      <c r="A271" s="23" t="s">
        <v>35</v>
      </c>
      <c r="B271" s="23">
        <v>1021144</v>
      </c>
      <c r="C271" s="23" t="s">
        <v>36</v>
      </c>
      <c r="D271" s="23" t="s">
        <v>47</v>
      </c>
      <c r="E271" s="42">
        <v>44155</v>
      </c>
      <c r="F271" s="23" t="s">
        <v>48</v>
      </c>
      <c r="G271" s="23" t="s">
        <v>240</v>
      </c>
      <c r="H271" s="23" t="s">
        <v>38</v>
      </c>
      <c r="I271" s="43">
        <v>43787</v>
      </c>
      <c r="J271" s="23" t="s">
        <v>121</v>
      </c>
      <c r="K271" s="23" t="s">
        <v>241</v>
      </c>
      <c r="M271" s="23" t="s">
        <v>243</v>
      </c>
      <c r="N271" s="23">
        <v>57</v>
      </c>
      <c r="O271" s="23">
        <v>27014</v>
      </c>
      <c r="P271" s="23">
        <v>26710</v>
      </c>
      <c r="Q271" s="23">
        <v>5718</v>
      </c>
      <c r="R271" s="23">
        <v>2700000</v>
      </c>
      <c r="S271" s="30">
        <v>111.4</v>
      </c>
      <c r="U271" s="30">
        <v>111.4</v>
      </c>
      <c r="V271" s="23"/>
      <c r="W271" s="23"/>
    </row>
    <row r="272" spans="1:23" x14ac:dyDescent="0.3">
      <c r="A272" s="23" t="s">
        <v>35</v>
      </c>
      <c r="B272" s="23">
        <v>1021144</v>
      </c>
      <c r="C272" s="23" t="s">
        <v>36</v>
      </c>
      <c r="D272" s="23" t="s">
        <v>47</v>
      </c>
      <c r="E272" s="42">
        <v>44155</v>
      </c>
      <c r="F272" s="23" t="s">
        <v>48</v>
      </c>
      <c r="G272" s="23" t="s">
        <v>240</v>
      </c>
      <c r="H272" s="23" t="s">
        <v>38</v>
      </c>
      <c r="I272" s="43">
        <v>43786</v>
      </c>
      <c r="J272" s="23" t="s">
        <v>121</v>
      </c>
      <c r="K272" s="23" t="s">
        <v>241</v>
      </c>
      <c r="M272" s="23" t="s">
        <v>244</v>
      </c>
      <c r="N272" s="23">
        <v>57</v>
      </c>
      <c r="O272" s="23">
        <v>27014</v>
      </c>
      <c r="P272" s="23">
        <v>26710</v>
      </c>
      <c r="Q272" s="23">
        <v>5718</v>
      </c>
      <c r="R272" s="23">
        <v>2700000</v>
      </c>
      <c r="S272" s="30">
        <v>146.52000000000001</v>
      </c>
      <c r="U272" s="30">
        <v>146.52000000000001</v>
      </c>
      <c r="V272" s="23"/>
      <c r="W272" s="23"/>
    </row>
    <row r="273" spans="1:24" x14ac:dyDescent="0.3">
      <c r="A273" s="23" t="s">
        <v>35</v>
      </c>
      <c r="B273" s="23">
        <v>1021144</v>
      </c>
      <c r="C273" s="23" t="s">
        <v>36</v>
      </c>
      <c r="D273" s="23" t="s">
        <v>47</v>
      </c>
      <c r="E273" s="42">
        <v>44155</v>
      </c>
      <c r="F273" s="23" t="s">
        <v>48</v>
      </c>
      <c r="G273" s="23" t="s">
        <v>240</v>
      </c>
      <c r="H273" s="23" t="s">
        <v>38</v>
      </c>
      <c r="I273" s="43">
        <v>43788</v>
      </c>
      <c r="J273" s="23" t="s">
        <v>121</v>
      </c>
      <c r="K273" s="23" t="s">
        <v>241</v>
      </c>
      <c r="M273" s="23" t="s">
        <v>245</v>
      </c>
      <c r="N273" s="23">
        <v>57</v>
      </c>
      <c r="O273" s="23">
        <v>27014</v>
      </c>
      <c r="P273" s="23">
        <v>26710</v>
      </c>
      <c r="Q273" s="23">
        <v>5718</v>
      </c>
      <c r="R273" s="23">
        <v>2700000</v>
      </c>
      <c r="S273" s="30">
        <v>181.42</v>
      </c>
      <c r="U273" s="30">
        <v>181.42</v>
      </c>
      <c r="V273" s="23"/>
      <c r="W273" s="23"/>
    </row>
    <row r="274" spans="1:24" x14ac:dyDescent="0.3">
      <c r="A274" s="23" t="s">
        <v>35</v>
      </c>
      <c r="B274" s="23">
        <v>1021144</v>
      </c>
      <c r="C274" s="23" t="s">
        <v>36</v>
      </c>
      <c r="D274" s="23" t="s">
        <v>47</v>
      </c>
      <c r="E274" s="42">
        <v>44155</v>
      </c>
      <c r="F274" s="23" t="s">
        <v>48</v>
      </c>
      <c r="G274" s="23" t="s">
        <v>240</v>
      </c>
      <c r="H274" s="23" t="s">
        <v>38</v>
      </c>
      <c r="I274" s="43">
        <v>43788</v>
      </c>
      <c r="J274" s="23" t="s">
        <v>121</v>
      </c>
      <c r="K274" s="23" t="s">
        <v>241</v>
      </c>
      <c r="M274" s="23" t="s">
        <v>246</v>
      </c>
      <c r="N274" s="23">
        <v>57</v>
      </c>
      <c r="O274" s="23">
        <v>27014</v>
      </c>
      <c r="P274" s="23">
        <v>26710</v>
      </c>
      <c r="Q274" s="23">
        <v>5718</v>
      </c>
      <c r="R274" s="23">
        <v>2700000</v>
      </c>
      <c r="S274" s="30">
        <v>181.42</v>
      </c>
      <c r="U274" s="30">
        <v>181.42</v>
      </c>
      <c r="V274" s="23"/>
      <c r="W274" s="23"/>
    </row>
    <row r="275" spans="1:24" x14ac:dyDescent="0.3">
      <c r="A275" s="23" t="s">
        <v>35</v>
      </c>
      <c r="B275" s="23">
        <v>1021144</v>
      </c>
      <c r="C275" s="23" t="s">
        <v>36</v>
      </c>
      <c r="D275" s="23" t="s">
        <v>47</v>
      </c>
      <c r="E275" s="42">
        <v>44155</v>
      </c>
      <c r="F275" s="23" t="s">
        <v>48</v>
      </c>
      <c r="G275" s="23" t="s">
        <v>240</v>
      </c>
      <c r="H275" s="23" t="s">
        <v>38</v>
      </c>
      <c r="I275" s="43">
        <v>43785</v>
      </c>
      <c r="J275" s="23" t="s">
        <v>121</v>
      </c>
      <c r="K275" s="23" t="s">
        <v>241</v>
      </c>
      <c r="M275" s="23" t="s">
        <v>247</v>
      </c>
      <c r="N275" s="23">
        <v>57</v>
      </c>
      <c r="O275" s="23">
        <v>27014</v>
      </c>
      <c r="P275" s="23">
        <v>26710</v>
      </c>
      <c r="Q275" s="23">
        <v>5718</v>
      </c>
      <c r="R275" s="23">
        <v>2700000</v>
      </c>
      <c r="S275" s="30">
        <v>200.32</v>
      </c>
      <c r="U275" s="30">
        <v>200.32</v>
      </c>
      <c r="V275" s="23"/>
      <c r="W275" s="23"/>
    </row>
    <row r="276" spans="1:24" x14ac:dyDescent="0.3">
      <c r="A276" s="50" t="s">
        <v>35</v>
      </c>
      <c r="B276" s="50">
        <v>1021144</v>
      </c>
      <c r="C276" s="50" t="s">
        <v>36</v>
      </c>
      <c r="D276" s="50" t="s">
        <v>47</v>
      </c>
      <c r="E276" s="51">
        <v>44155</v>
      </c>
      <c r="F276" s="50" t="s">
        <v>48</v>
      </c>
      <c r="G276" s="50" t="s">
        <v>234</v>
      </c>
      <c r="H276" s="50" t="s">
        <v>38</v>
      </c>
      <c r="I276" s="52">
        <v>43773</v>
      </c>
      <c r="J276" s="50" t="s">
        <v>59</v>
      </c>
      <c r="K276" s="50" t="s">
        <v>235</v>
      </c>
      <c r="L276" s="50" t="s">
        <v>164</v>
      </c>
      <c r="M276" s="50" t="s">
        <v>174</v>
      </c>
      <c r="N276" s="50">
        <v>57</v>
      </c>
      <c r="O276" s="50">
        <v>27014</v>
      </c>
      <c r="P276" s="50">
        <v>26710</v>
      </c>
      <c r="Q276" s="50">
        <v>5718</v>
      </c>
      <c r="R276" s="50">
        <v>2700000</v>
      </c>
      <c r="S276" s="44">
        <v>213.53</v>
      </c>
      <c r="T276" s="44"/>
      <c r="U276" s="44"/>
      <c r="V276" s="44"/>
      <c r="W276" s="44">
        <v>213.53</v>
      </c>
    </row>
    <row r="277" spans="1:24" x14ac:dyDescent="0.3">
      <c r="A277" s="50" t="s">
        <v>35</v>
      </c>
      <c r="B277" s="50">
        <v>1021144</v>
      </c>
      <c r="C277" s="50" t="s">
        <v>36</v>
      </c>
      <c r="D277" s="50" t="s">
        <v>47</v>
      </c>
      <c r="E277" s="51">
        <v>44155</v>
      </c>
      <c r="F277" s="50" t="s">
        <v>48</v>
      </c>
      <c r="G277" s="50" t="s">
        <v>234</v>
      </c>
      <c r="H277" s="50" t="s">
        <v>38</v>
      </c>
      <c r="I277" s="52">
        <v>43774</v>
      </c>
      <c r="J277" s="50" t="s">
        <v>59</v>
      </c>
      <c r="K277" s="50" t="s">
        <v>235</v>
      </c>
      <c r="L277" s="50" t="s">
        <v>164</v>
      </c>
      <c r="M277" s="50" t="s">
        <v>174</v>
      </c>
      <c r="N277" s="50">
        <v>57</v>
      </c>
      <c r="O277" s="50">
        <v>27014</v>
      </c>
      <c r="P277" s="50">
        <v>26710</v>
      </c>
      <c r="Q277" s="50">
        <v>5718</v>
      </c>
      <c r="R277" s="50">
        <v>2700000</v>
      </c>
      <c r="S277" s="44">
        <v>213.53</v>
      </c>
      <c r="T277" s="44"/>
      <c r="U277" s="44"/>
      <c r="V277" s="44"/>
      <c r="W277" s="44">
        <v>213.53</v>
      </c>
    </row>
    <row r="278" spans="1:24" x14ac:dyDescent="0.3">
      <c r="A278" s="23" t="s">
        <v>35</v>
      </c>
      <c r="B278" s="23">
        <v>1021144</v>
      </c>
      <c r="C278" s="23" t="s">
        <v>36</v>
      </c>
      <c r="D278" s="23" t="s">
        <v>47</v>
      </c>
      <c r="E278" s="42">
        <v>44155</v>
      </c>
      <c r="F278" s="23" t="s">
        <v>48</v>
      </c>
      <c r="G278" s="23" t="s">
        <v>238</v>
      </c>
      <c r="H278" s="23" t="s">
        <v>38</v>
      </c>
      <c r="I278" s="43">
        <v>43760</v>
      </c>
      <c r="J278" s="23" t="s">
        <v>59</v>
      </c>
      <c r="K278" s="23" t="s">
        <v>147</v>
      </c>
      <c r="L278" s="23" t="s">
        <v>55</v>
      </c>
      <c r="M278" s="23" t="s">
        <v>248</v>
      </c>
      <c r="N278" s="23">
        <v>57</v>
      </c>
      <c r="O278" s="23">
        <v>27014</v>
      </c>
      <c r="P278" s="23">
        <v>26710</v>
      </c>
      <c r="Q278" s="23">
        <v>5718</v>
      </c>
      <c r="R278" s="23">
        <v>2700000</v>
      </c>
      <c r="S278" s="30">
        <v>214.83</v>
      </c>
      <c r="V278" s="30">
        <v>214.83</v>
      </c>
      <c r="W278" s="23"/>
    </row>
    <row r="279" spans="1:24" x14ac:dyDescent="0.3">
      <c r="A279" s="50" t="s">
        <v>35</v>
      </c>
      <c r="B279" s="50">
        <v>1021144</v>
      </c>
      <c r="C279" s="50" t="s">
        <v>36</v>
      </c>
      <c r="D279" s="50" t="s">
        <v>47</v>
      </c>
      <c r="E279" s="51">
        <v>44155</v>
      </c>
      <c r="F279" s="50" t="s">
        <v>48</v>
      </c>
      <c r="G279" s="50" t="s">
        <v>236</v>
      </c>
      <c r="H279" s="50" t="s">
        <v>38</v>
      </c>
      <c r="I279" s="52">
        <v>43762</v>
      </c>
      <c r="J279" s="50" t="s">
        <v>59</v>
      </c>
      <c r="K279" s="50" t="s">
        <v>237</v>
      </c>
      <c r="L279" s="50" t="s">
        <v>164</v>
      </c>
      <c r="M279" s="50" t="s">
        <v>175</v>
      </c>
      <c r="N279" s="50">
        <v>57</v>
      </c>
      <c r="O279" s="50">
        <v>27014</v>
      </c>
      <c r="P279" s="50">
        <v>26710</v>
      </c>
      <c r="Q279" s="50">
        <v>5718</v>
      </c>
      <c r="R279" s="50">
        <v>2700000</v>
      </c>
      <c r="S279" s="44">
        <v>396.58</v>
      </c>
      <c r="T279" s="44"/>
      <c r="U279" s="44"/>
      <c r="V279" s="44"/>
      <c r="W279" s="44">
        <v>396.58</v>
      </c>
    </row>
    <row r="280" spans="1:24" x14ac:dyDescent="0.3">
      <c r="A280" s="50" t="s">
        <v>35</v>
      </c>
      <c r="B280" s="50">
        <v>1021144</v>
      </c>
      <c r="C280" s="50" t="s">
        <v>36</v>
      </c>
      <c r="D280" s="50" t="s">
        <v>47</v>
      </c>
      <c r="E280" s="51">
        <v>44155</v>
      </c>
      <c r="F280" s="50" t="s">
        <v>48</v>
      </c>
      <c r="G280" s="50" t="s">
        <v>240</v>
      </c>
      <c r="H280" s="50" t="s">
        <v>38</v>
      </c>
      <c r="I280" s="52">
        <v>43786</v>
      </c>
      <c r="J280" s="50" t="s">
        <v>121</v>
      </c>
      <c r="K280" s="50" t="s">
        <v>241</v>
      </c>
      <c r="L280" s="50"/>
      <c r="M280" s="50" t="s">
        <v>249</v>
      </c>
      <c r="N280" s="50">
        <v>57</v>
      </c>
      <c r="O280" s="50">
        <v>27014</v>
      </c>
      <c r="P280" s="50">
        <v>26710</v>
      </c>
      <c r="Q280" s="50">
        <v>5718</v>
      </c>
      <c r="R280" s="50">
        <v>2700000</v>
      </c>
      <c r="S280" s="44">
        <v>415.5</v>
      </c>
      <c r="T280" s="44"/>
      <c r="U280" s="44"/>
      <c r="V280" s="44">
        <v>415.5</v>
      </c>
      <c r="W280" s="44"/>
    </row>
    <row r="281" spans="1:24" x14ac:dyDescent="0.3">
      <c r="A281" s="50" t="s">
        <v>35</v>
      </c>
      <c r="B281" s="50">
        <v>1021144</v>
      </c>
      <c r="C281" s="50" t="s">
        <v>36</v>
      </c>
      <c r="D281" s="50" t="s">
        <v>47</v>
      </c>
      <c r="E281" s="51">
        <v>44155</v>
      </c>
      <c r="F281" s="50" t="s">
        <v>48</v>
      </c>
      <c r="G281" s="50" t="s">
        <v>240</v>
      </c>
      <c r="H281" s="50" t="s">
        <v>38</v>
      </c>
      <c r="I281" s="52">
        <v>43787</v>
      </c>
      <c r="J281" s="50" t="s">
        <v>121</v>
      </c>
      <c r="K281" s="50" t="s">
        <v>241</v>
      </c>
      <c r="L281" s="50"/>
      <c r="M281" s="50" t="s">
        <v>250</v>
      </c>
      <c r="N281" s="50">
        <v>57</v>
      </c>
      <c r="O281" s="50">
        <v>27014</v>
      </c>
      <c r="P281" s="50">
        <v>26710</v>
      </c>
      <c r="Q281" s="50">
        <v>5718</v>
      </c>
      <c r="R281" s="33">
        <v>2700000</v>
      </c>
      <c r="S281" s="45">
        <v>429.29</v>
      </c>
      <c r="T281" s="45"/>
      <c r="U281" s="45"/>
      <c r="V281" s="45">
        <v>429.29</v>
      </c>
      <c r="W281" s="45"/>
    </row>
    <row r="282" spans="1:24" x14ac:dyDescent="0.3">
      <c r="R282" s="31" t="s">
        <v>39</v>
      </c>
      <c r="S282" s="30">
        <f>SUM(S243:S281)</f>
        <v>11152.7</v>
      </c>
      <c r="T282" s="30">
        <f t="shared" ref="T282:W282" si="14">SUM(T243:T281)</f>
        <v>665.25</v>
      </c>
      <c r="U282" s="30">
        <f t="shared" si="14"/>
        <v>7704.6500000000005</v>
      </c>
      <c r="V282" s="30">
        <f t="shared" si="14"/>
        <v>1366.93</v>
      </c>
      <c r="W282" s="30">
        <f t="shared" si="14"/>
        <v>1415.87</v>
      </c>
      <c r="X282" s="23" t="b">
        <f>IF(S282=SUM(T282:W282),TRUE,FALSE)</f>
        <v>1</v>
      </c>
    </row>
    <row r="283" spans="1:24" x14ac:dyDescent="0.3">
      <c r="R283" s="31" t="s">
        <v>40</v>
      </c>
      <c r="S283" s="30">
        <f>S240+S282</f>
        <v>49096.299999999988</v>
      </c>
      <c r="T283" s="30">
        <f t="shared" ref="T283:W283" si="15">T240+T282</f>
        <v>13243.63</v>
      </c>
      <c r="U283" s="30">
        <f t="shared" si="15"/>
        <v>19814.330000000002</v>
      </c>
      <c r="V283" s="30">
        <f t="shared" si="15"/>
        <v>10386.050000000001</v>
      </c>
      <c r="W283" s="30">
        <f t="shared" si="15"/>
        <v>5652.29</v>
      </c>
    </row>
  </sheetData>
  <sortState xmlns:xlrd2="http://schemas.microsoft.com/office/spreadsheetml/2017/richdata2" ref="A3:W10">
    <sortCondition ref="I3:I10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DM Nikolejsin Summary</vt:lpstr>
      <vt:lpstr>FY 2020_NIKOLEJSIN_DAVE_tr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McAleese, Amy CSNR:EX</dc:creator>
  <cp:lastModifiedBy>Kernel, Magda CSNR:EX</cp:lastModifiedBy>
  <dcterms:created xsi:type="dcterms:W3CDTF">2013-06-26T20:28:40Z</dcterms:created>
  <dcterms:modified xsi:type="dcterms:W3CDTF">2020-01-02T22:20:12Z</dcterms:modified>
</cp:coreProperties>
</file>