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8 November\"/>
    </mc:Choice>
  </mc:AlternateContent>
  <xr:revisionPtr revIDLastSave="0" documentId="13_ncr:1_{C9D799C9-8B9F-4E34-B4A6-BCF4639A021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M Caul Summary" sheetId="2" r:id="rId1"/>
    <sheet name="FY 2020_CAUL_DOUGLAS_travel" sheetId="1" r:id="rId2"/>
  </sheets>
  <externalReferences>
    <externalReference r:id="rId3"/>
  </externalReferences>
  <definedNames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9" i="2"/>
  <c r="X152" i="1"/>
  <c r="T153" i="1"/>
  <c r="U153" i="1"/>
  <c r="V153" i="1"/>
  <c r="W153" i="1"/>
  <c r="T152" i="1"/>
  <c r="U152" i="1"/>
  <c r="V152" i="1"/>
  <c r="W152" i="1"/>
  <c r="S153" i="1"/>
  <c r="S152" i="1"/>
  <c r="T131" i="1" l="1"/>
  <c r="T132" i="1" s="1"/>
  <c r="U131" i="1"/>
  <c r="U132" i="1" s="1"/>
  <c r="V131" i="1"/>
  <c r="V132" i="1" s="1"/>
  <c r="W131" i="1"/>
  <c r="W132" i="1"/>
  <c r="S132" i="1"/>
  <c r="S131" i="1"/>
  <c r="X131" i="1" l="1"/>
  <c r="T105" i="1"/>
  <c r="U105" i="1"/>
  <c r="V105" i="1"/>
  <c r="W105" i="1"/>
  <c r="S105" i="1"/>
  <c r="X105" i="1" l="1"/>
  <c r="T97" i="1"/>
  <c r="U97" i="1"/>
  <c r="V97" i="1"/>
  <c r="W97" i="1"/>
  <c r="S97" i="1"/>
  <c r="X97" i="1" l="1"/>
  <c r="T64" i="1"/>
  <c r="U64" i="1"/>
  <c r="V64" i="1"/>
  <c r="W64" i="1"/>
  <c r="S64" i="1"/>
  <c r="X64" i="1" l="1"/>
  <c r="T40" i="1"/>
  <c r="U40" i="1"/>
  <c r="V40" i="1"/>
  <c r="W40" i="1"/>
  <c r="S40" i="1"/>
  <c r="X40" i="1" l="1"/>
  <c r="T30" i="1"/>
  <c r="U30" i="1"/>
  <c r="V30" i="1"/>
  <c r="W30" i="1"/>
  <c r="S30" i="1"/>
  <c r="X30" i="1" l="1"/>
  <c r="T18" i="1"/>
  <c r="T19" i="1" s="1"/>
  <c r="T31" i="1" s="1"/>
  <c r="T41" i="1" s="1"/>
  <c r="T65" i="1" s="1"/>
  <c r="T98" i="1" s="1"/>
  <c r="T106" i="1" s="1"/>
  <c r="U18" i="1"/>
  <c r="U19" i="1" s="1"/>
  <c r="U31" i="1" s="1"/>
  <c r="U41" i="1" s="1"/>
  <c r="U65" i="1" s="1"/>
  <c r="U98" i="1" s="1"/>
  <c r="U106" i="1" s="1"/>
  <c r="V18" i="1"/>
  <c r="V19" i="1" s="1"/>
  <c r="V31" i="1" s="1"/>
  <c r="V41" i="1" s="1"/>
  <c r="V65" i="1" s="1"/>
  <c r="V98" i="1" s="1"/>
  <c r="V106" i="1" s="1"/>
  <c r="W18" i="1"/>
  <c r="W19" i="1" s="1"/>
  <c r="W31" i="1" s="1"/>
  <c r="W41" i="1" s="1"/>
  <c r="W65" i="1" s="1"/>
  <c r="W98" i="1" s="1"/>
  <c r="W106" i="1" s="1"/>
  <c r="S18" i="1"/>
  <c r="S19" i="1" s="1"/>
  <c r="S31" i="1" s="1"/>
  <c r="S41" i="1" s="1"/>
  <c r="S65" i="1" s="1"/>
  <c r="S98" i="1" s="1"/>
  <c r="S106" i="1" s="1"/>
  <c r="X18" i="1" l="1"/>
  <c r="S5" i="1" l="1"/>
  <c r="E15" i="2" s="1"/>
  <c r="S4" i="1"/>
  <c r="S3" i="1"/>
  <c r="S2" i="1"/>
  <c r="E13" i="2" l="1"/>
  <c r="S6" i="1"/>
  <c r="S1" i="1" l="1"/>
  <c r="E19" i="2" s="1"/>
  <c r="E17" i="2"/>
</calcChain>
</file>

<file path=xl/sharedStrings.xml><?xml version="1.0" encoding="utf-8"?>
<sst xmlns="http://schemas.openxmlformats.org/spreadsheetml/2006/main" count="1148" uniqueCount="216">
  <si>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</si>
  <si>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</si>
  <si>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</si>
  <si>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</si>
  <si>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</si>
  <si>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</si>
  <si>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</si>
  <si>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</si>
  <si>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</si>
  <si>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</si>
  <si>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</si>
  <si>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</si>
  <si>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</si>
  <si>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</si>
  <si>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</si>
  <si>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</si>
  <si>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</si>
  <si>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</si>
  <si>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</si>
  <si>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</si>
  <si>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</si>
  <si>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</si>
  <si>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</si>
  <si>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</si>
  <si>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</si>
  <si>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</si>
  <si>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</si>
  <si>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</si>
  <si>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</si>
  <si>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</si>
  <si>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</si>
  <si>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</si>
  <si>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</si>
  <si>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</si>
  <si>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Douglas Caul</t>
  </si>
  <si>
    <t>Deputy Ministers</t>
  </si>
  <si>
    <t>CAUL, DOUGLAS D</t>
  </si>
  <si>
    <t>SELFSERV</t>
  </si>
  <si>
    <t>Yes</t>
  </si>
  <si>
    <t>Miscellaneous</t>
  </si>
  <si>
    <t>0794B</t>
  </si>
  <si>
    <t>Meal/Per Diem</t>
  </si>
  <si>
    <t>SUB TOTAL</t>
  </si>
  <si>
    <t>TOTAL YTD EXPENSES</t>
  </si>
  <si>
    <t>Full-day parking at Victoria Harbour Air terminal.</t>
  </si>
  <si>
    <t>In Province Flights</t>
  </si>
  <si>
    <t>Other Travel</t>
  </si>
  <si>
    <t>Out of Canada Travel</t>
  </si>
  <si>
    <t>Out of Province Travel</t>
  </si>
  <si>
    <t>Copy period name from  column E</t>
  </si>
  <si>
    <t xml:space="preserve">Ministry of Indigenous Relations and Reconciliation </t>
  </si>
  <si>
    <t>Indigenous Relations and Reconciliation</t>
  </si>
  <si>
    <t>Parking</t>
  </si>
  <si>
    <t>Ferry</t>
  </si>
  <si>
    <t>ER22656333</t>
  </si>
  <si>
    <t>Apr 5 Vic-Van travel re: COFI Convention</t>
  </si>
  <si>
    <t>Cab from meeting to Vancouver Harbour Air terminal.</t>
  </si>
  <si>
    <t>Cab from Vancouver Harbour Air terminal to meeting.</t>
  </si>
  <si>
    <t>ER22654068</t>
  </si>
  <si>
    <t>Apr 3 Vic-Van travel for Tsawwssen Treaty Celebration Event</t>
  </si>
  <si>
    <t>Lunch/dinner. Left work around 11:15 AM to get to ferries shortly before noon for 1 PM sailing (and to take work call at 12-1). Returned home around 9 PM after 7 PM return sailing.</t>
  </si>
  <si>
    <t>1 PM Schwartz Bay-Tsawwassen 7 PM return$74.70 x 2 = $149.40.</t>
  </si>
  <si>
    <t>AP</t>
  </si>
  <si>
    <t>HOWIEM 3246 03MAY19</t>
  </si>
  <si>
    <t>CAUL, DOUG - HARBOUR AIR - INV# 6483925 - COUNCIL OF FOREST INDUSTRIES CONVENTION - VIC-VAN - 05APR19</t>
  </si>
  <si>
    <t>0797B</t>
  </si>
  <si>
    <t>CAUL, DOUG - HARBOUR AIR - INV# 6483926 - COUNCIL OF FOREST INDUSTRIES CONVENTION - VAN-VIC - 05APR19</t>
  </si>
  <si>
    <t>ER22669677</t>
  </si>
  <si>
    <t>May 6 Vic-Van travel re: meeting with Nisga'a</t>
  </si>
  <si>
    <t>Full-day parking at Victoria Harbour Air lot.</t>
  </si>
  <si>
    <t>ER22669682</t>
  </si>
  <si>
    <t>May 23 Vic-Van travel for FIN event with Crown Corp Board Chairs</t>
  </si>
  <si>
    <t>Lunch only. Left office at 11:30 AM for 12:30 PM flight. Returned home around 5:00 PM after landing at 4:30 PM.</t>
  </si>
  <si>
    <t>Public Transp.</t>
  </si>
  <si>
    <t>Vancouver, BC</t>
  </si>
  <si>
    <t>Reloaded Compass Card for Skytrain.</t>
  </si>
  <si>
    <t>Breakfast and lunch. Left home around 6 AM for a 7 AM flight. Lunch was provided but had to take a side meeting and didn't make it to the lunch. Returned to office around 2 PM after landing at 1:30 PM.</t>
  </si>
  <si>
    <t>ER22696139</t>
  </si>
  <si>
    <t>June 5-6 Vic-Van travel re: meetings with CHN and CFN</t>
  </si>
  <si>
    <t>Cab from hotel to meeting.</t>
  </si>
  <si>
    <t>Breakfast only. Was overnight in Van on June 5. No meals provided in meeting. Landed in Victoria 11:05 AM.</t>
  </si>
  <si>
    <t>Dinner only. Left work around 4:45 PM to check in at 5:05 PM for a 5:30 PM flight. Overnight in Van. No meals provided that evening.</t>
  </si>
  <si>
    <t>Accommodation</t>
  </si>
  <si>
    <t>1-night stay at Coast Coal Harbour Vancouver Hotel.</t>
  </si>
  <si>
    <t>HOWIEM 3246 03JUN19</t>
  </si>
  <si>
    <t>CAUL, DOUG - HARBOUR AIR - INV# 6516572 - MEETING WITH NISGA'A AND EMPR/PO EXECUTIVE - VAN-VIC - 06MAY19</t>
  </si>
  <si>
    <t>CAUL, DOUG - HARBOUR AIR - INV# 6539500 - CROWN BOARD CHAIR TRAINING SESSION - VAN-VIC - 23MAY19</t>
  </si>
  <si>
    <t>CAUL, DOUG - HARBOUR AIR - INV# 6516571 - MEETING WITH NISGA'A AND EMPR/PO EXECUTIVE - VIC-VAN - 06MAY19</t>
  </si>
  <si>
    <t>CAUL, DOUG - HARBOUR AIR - INV# 6468000 - CROWN BOARD CHAIR TRAINING SESSION - VIC-VAN - 23MAY19</t>
  </si>
  <si>
    <t>CAUL, DOUG - WESTJET - MEETING WITH GOVERNMENT OF CANADA EXECUTIVES AND COUNCIL OF HAIDA NATION - VAN-VIC - 04JUN19</t>
  </si>
  <si>
    <t>ER22710283</t>
  </si>
  <si>
    <t>July 9-11 Vic-Smithers-Burns Lake-Prince George travel re: Cheslatta event/MIRR regional staff visits</t>
  </si>
  <si>
    <t>ATM fee from cash withdrawal (to use on the July 9-11 trip).</t>
  </si>
  <si>
    <t>ER22703972</t>
  </si>
  <si>
    <t>July 2 Vic-Van travel re: meeting with BC/Canada DMs and FNLC/FNESC</t>
  </si>
  <si>
    <t>Cab from Vancouver Harbour Air terminal to meeting location.</t>
  </si>
  <si>
    <t>ER22710277</t>
  </si>
  <si>
    <t>July 5 Vic-Van travel re: meetings with (1.) BCBC &amp; (2.) TNG</t>
  </si>
  <si>
    <t>ER22703966</t>
  </si>
  <si>
    <t>June 20 Vic-Van travel re: Cabinet report-out &amp; meeting with ministers &amp; West Moberly/Prophet River</t>
  </si>
  <si>
    <t>All-day parking June 20 at Victoria Harbour Air terminal.</t>
  </si>
  <si>
    <t>All-day parking July 2 at Victoria Harbour Air terminal.</t>
  </si>
  <si>
    <t>Lunch only. Landed in Van at 8:35 AM. No meals provided in meetings. Returned to Victoria at 5:30 PM.</t>
  </si>
  <si>
    <t>Lunch only. Left work around 10:30 AM to check in for a 12:05 PM flight. Claiming dinner through a BEA (business meal).</t>
  </si>
  <si>
    <t>Lunch only. Landed in Vancouver at 8:35 AM. No meal provided at meeting. Returned to Victoria around 1:00 PM.</t>
  </si>
  <si>
    <t>Breakfast only. Was overnight in Burns Lake on July 9. Lunch and dinner provided. Overnight in PG on July 10.</t>
  </si>
  <si>
    <t>Dinner. Returned home around 6:45 PM.</t>
  </si>
  <si>
    <t>Breakfast and lunch. Was overnight in PG on July 10. No meals provided in meetings. Returned to Victoria at 3:35 PM.</t>
  </si>
  <si>
    <t>Cab from home (worked at home for part of morning prior to leaving on trip) to Victoria airport.</t>
  </si>
  <si>
    <t>Cab from Victoria airport to home.</t>
  </si>
  <si>
    <t>Other BC</t>
  </si>
  <si>
    <t>1-night accommodation at Key Oh Lodge in Burns Lake, BC.</t>
  </si>
  <si>
    <t>Prince George, BC</t>
  </si>
  <si>
    <t>1-night accommodation at Ramada in Prince George.</t>
  </si>
  <si>
    <t>HOWIEM 3246 03AUG19</t>
  </si>
  <si>
    <t>HARBOUR A</t>
  </si>
  <si>
    <t>July 5 Vic-Van flight for Doug Caul re: meeting with TNG</t>
  </si>
  <si>
    <t>July 5 Van-Vic flight for Doug Caul re: meeting with TNG</t>
  </si>
  <si>
    <t>July 30 Van-Vic flight for Doug Caul re: meetings with Minister and natural resource companies</t>
  </si>
  <si>
    <t>HOWIEM 3246 03JUL19</t>
  </si>
  <si>
    <t>June 5 Vic-Van flight for Doug Caul re: June 5/6 meetings with Council of Haida Nation</t>
  </si>
  <si>
    <t>CORPORATE TRAVELLER</t>
  </si>
  <si>
    <t>July 9 Vic-Smithers flight for Doug Caul re: tour with Minister of Smithers/Prince George area</t>
  </si>
  <si>
    <t>June 20 Van-Vic flight for Doug Caul re: meeting with Ministers and West Moberly/Prophet River First Nations</t>
  </si>
  <si>
    <t>June 20 Vic-Van flight for Doug Caul re: meeting with Ministers and West Moberly/Prophet River First Nations</t>
  </si>
  <si>
    <t>July 2 Vic-Van and back flights for Doug Caul re: meeting with First Nations Leadership Counil</t>
  </si>
  <si>
    <t>June 26 Vic-Van and back flights for Doug Caul re: briefing with Premier and Minister</t>
  </si>
  <si>
    <t>July 18 Vic-Van and back flights for Doug Caul re: meeting with TNG</t>
  </si>
  <si>
    <t>June 21/23 Vic-Van and back flights for Doug Caul re: July 22/23 tour in northern BC (flight to northern BC was covered by other company as part of a charter)</t>
  </si>
  <si>
    <t>July 11 Prince George-Vic flight for Doug Caul re: tour with Minister of Smithers/Prince George area</t>
  </si>
  <si>
    <t>July 30 Vic-Calgary and Calgary-Van flights for Doug Caul re: meetings with Minister and natural resource companies in Calgary</t>
  </si>
  <si>
    <t>ER22716033</t>
  </si>
  <si>
    <t>Vancouver; July 18; meeting with Nation and Deputy Ministers</t>
  </si>
  <si>
    <t>Parking Receipt - parked at Harbour Air Victoria</t>
  </si>
  <si>
    <t>ER22716034</t>
  </si>
  <si>
    <t>Northern BC; Galore Creek Tour; July 21-23</t>
  </si>
  <si>
    <t>Richmond Taxi - cab from hotel to Vancouver Airport</t>
  </si>
  <si>
    <t>Dinner only</t>
  </si>
  <si>
    <t>Richmond Taxi - cab from Vancouver airport to hotel</t>
  </si>
  <si>
    <t>ER22716046</t>
  </si>
  <si>
    <t>Calgary/Vancouver; meetings with stakeholders; July 30-31</t>
  </si>
  <si>
    <t>Delta Sunshine Taxi - cab from Vancouver aiport to hotel</t>
  </si>
  <si>
    <t>Breakfast and dinner</t>
  </si>
  <si>
    <t>Calgary, AB</t>
  </si>
  <si>
    <t>Taxi Receipt - cab from downtown Calgary to Calgary Airport</t>
  </si>
  <si>
    <t>Taxi Receipt - cab from Calgary Airport to downtown Calgary</t>
  </si>
  <si>
    <t>Victoria, BC</t>
  </si>
  <si>
    <t>Yellow Cab - cab from Victoria Airport to home</t>
  </si>
  <si>
    <t>Bluebird Cabs - cab from home to Victoria Airport</t>
  </si>
  <si>
    <t>Breakfast, lunch and dinner</t>
  </si>
  <si>
    <t>Pacific Gateway Hotel - $259 (+taxes) x one night</t>
  </si>
  <si>
    <t>Coast Coal Harbour Hotel - 328.00 (+ taxes) x one night</t>
  </si>
  <si>
    <t>travel agent fee</t>
  </si>
  <si>
    <t>TICKET 1473</t>
  </si>
  <si>
    <t>CHARTER TO HOUSTON, BURNS BC JULY 10, 2019</t>
  </si>
  <si>
    <t>0794A</t>
  </si>
  <si>
    <t>ER22731198</t>
  </si>
  <si>
    <t>Sept 3 Vic-Van travel re: AME Board Mtg</t>
  </si>
  <si>
    <t>Parking at Victoria Harbour Air terminal</t>
  </si>
  <si>
    <t>Lunch only. Checked in at 9:05am and returned to Victoria at 1:05pm.</t>
  </si>
  <si>
    <t>VANDUYVENVOORDEE 5394 03OCT19</t>
  </si>
  <si>
    <t>FLIGHT - CANCELLED LINE 17/18</t>
  </si>
  <si>
    <t>THIBAULTE 9976 03OCT19</t>
  </si>
  <si>
    <t>Flight Victoria to Vancouver (Sept 24/19)</t>
  </si>
  <si>
    <t>Flight Vancouver to Victoria (Sept 24/19)</t>
  </si>
  <si>
    <t>Flight Vancouver to Victoria (Sept 25/19)</t>
  </si>
  <si>
    <t>Flight Vancouver to Victoria (Sept 26/19)</t>
  </si>
  <si>
    <t>FLIGHT - CANCELLED LINE 17/18 DUE TO WEATHER</t>
  </si>
  <si>
    <t>FLIGHT - VIC/VAN LEADERSHIP ENGAGEMENT SERIES ON SEP 13</t>
  </si>
  <si>
    <t>YOUELLB 7525 03OCT19</t>
  </si>
  <si>
    <t>Harbour Air flight from Victoria to Vancouver and return on September 3 for Doug Caul</t>
  </si>
  <si>
    <t>ER22746955</t>
  </si>
  <si>
    <t>Sept 23-24 and 25-26 Travel re: UBCM</t>
  </si>
  <si>
    <t>Taxi from Office to Harbour Air for UBCM</t>
  </si>
  <si>
    <t>ER22747432</t>
  </si>
  <si>
    <t>Sept 13 Leadership Engagement Series Travel</t>
  </si>
  <si>
    <t>Parking for Cancelled HA Flights - MSF/BCBC Meeting in Vancouver</t>
  </si>
  <si>
    <t>Parking for Cancelled HA Flights for MSF/MABC Meeting</t>
  </si>
  <si>
    <t>Parking for HA Flight for Leadership Engagement Series</t>
  </si>
  <si>
    <t>Taxi from Harbour Air to Office</t>
  </si>
  <si>
    <t>7:00Am Flight to Vancouver, Breakfast only - Lunch provided at Leadership Engagement Series</t>
  </si>
  <si>
    <t>Breakfast/Lunch 1:00-1:30PM Flight Vancouver to Victoria</t>
  </si>
  <si>
    <t>Breakfast/Lunch 5:30-6:00PM Flight Vancouver to Victoria</t>
  </si>
  <si>
    <t>Taxi from Harbour Air to Home</t>
  </si>
  <si>
    <t>Taxi from Home to Harbour Air for Flight to Vancouver</t>
  </si>
  <si>
    <t>Lunch/Dinner 10:30-11:00AM Flight from Victoria to Vancouver</t>
  </si>
  <si>
    <t>Lunch/Dinner 8:30-9:00AM Flight Victoria to Vancouver for UBCM</t>
  </si>
  <si>
    <t>Taxi from HA to Sheraton Guildford (Surrey) for Leadership Engagement Series</t>
  </si>
  <si>
    <t>HOWIEM 3246 03OCT19</t>
  </si>
  <si>
    <t>credit for cancelled flight</t>
  </si>
  <si>
    <t>VANDUYVENVOORDEE 5394 03NOV19</t>
  </si>
  <si>
    <t>HELIJET/HOWIE M</t>
  </si>
  <si>
    <t>FLIGHT - VIC/VAN ON OCT 11</t>
  </si>
  <si>
    <t>Sept 9 Vic-Van and back flights for Doug Caul re: meeting with BC Business Council</t>
  </si>
  <si>
    <t>ER22756705</t>
  </si>
  <si>
    <t>Nov 4-7 Travel for First Nations Leaders Gathering</t>
  </si>
  <si>
    <t>Breakfast only - 10:00AM flight back to Victoria</t>
  </si>
  <si>
    <t>07AB066</t>
  </si>
  <si>
    <t>Dinner only - B &amp; L provided</t>
  </si>
  <si>
    <t>ER22752146</t>
  </si>
  <si>
    <t>Oct 15-16 Travel for meetings with FN Organizations and the FNs Summit in Vancouver</t>
  </si>
  <si>
    <t>Breakfast &amp; Lunch - 5:10PM flight from Vancouver to Victoria</t>
  </si>
  <si>
    <t>ER22752145</t>
  </si>
  <si>
    <t>Oct 11 Travel - Premier/Minister Fraser/FNLC Meetings in Vancouver</t>
  </si>
  <si>
    <t>Breakfast &amp; Lunch only - 7:50 AM flight Vic/Van and 5:10 PM flight Van/Vic</t>
  </si>
  <si>
    <t>Taxi from home to Harbour air</t>
  </si>
  <si>
    <t>Taxi from downtown Vancouver to Musqueam</t>
  </si>
  <si>
    <t>Taxi from Helijet to home</t>
  </si>
  <si>
    <t>Taxi from Helijet to Home</t>
  </si>
  <si>
    <t>Taxi from home to Helijet</t>
  </si>
  <si>
    <t>Lunch &amp; Dinner - 8:40AM flight from Victoria to Vancouver and overnight in Vancouver</t>
  </si>
  <si>
    <t>Full day of meals - Travel started at 6:30 for Harbour Air flight, cancelled and rerouted to airport.</t>
  </si>
  <si>
    <t>Taxi from Harbour air to Airport due to flight cancellation</t>
  </si>
  <si>
    <t>The Fairmont Hotel for one night in Vancouver, Oct 15-16</t>
  </si>
  <si>
    <t>Pan Pacific Hotel Nov 4-7 - $229/night</t>
  </si>
  <si>
    <t>2019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</si>
</sst>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2">
    <xf numFmtId="0" fontId="0" fillId="0" borderId="0" xfId="0"/>
    <xf numFmtId="0" fontId="19" fillId="0" borderId="12" xfId="61" applyFont="1" applyBorder="1" applyProtection="1"/>
    <xf numFmtId="0" fontId="19" fillId="0" borderId="13" xfId="61" applyFont="1" applyBorder="1" applyProtection="1"/>
    <xf numFmtId="0" fontId="19" fillId="0" borderId="14" xfId="61" applyFont="1" applyBorder="1" applyProtection="1"/>
    <xf numFmtId="0" fontId="20" fillId="0" borderId="0" xfId="61" applyFont="1" applyProtection="1"/>
    <xf numFmtId="0" fontId="20" fillId="0" borderId="15" xfId="61" applyFont="1" applyBorder="1" applyProtection="1"/>
    <xf numFmtId="0" fontId="21" fillId="0" borderId="0" xfId="61" applyFont="1" applyAlignment="1" applyProtection="1">
      <alignment vertical="center"/>
    </xf>
    <xf numFmtId="0" fontId="20" fillId="0" borderId="16" xfId="61" applyFont="1" applyBorder="1" applyProtection="1"/>
    <xf numFmtId="0" fontId="20" fillId="0" borderId="0" xfId="61" applyFont="1" applyBorder="1" applyProtection="1"/>
    <xf numFmtId="0" fontId="22" fillId="0" borderId="0" xfId="61" applyFont="1" applyProtection="1"/>
    <xf numFmtId="164" fontId="23" fillId="33" borderId="0" xfId="61" applyNumberFormat="1" applyFont="1" applyFill="1" applyBorder="1" applyProtection="1">
      <protection locked="0"/>
    </xf>
    <xf numFmtId="0" fontId="22" fillId="0" borderId="0" xfId="61" applyFont="1" applyFill="1" applyProtection="1"/>
    <xf numFmtId="0" fontId="20" fillId="0" borderId="0" xfId="61" applyFont="1" applyFill="1" applyProtection="1"/>
    <xf numFmtId="0" fontId="24" fillId="0" borderId="0" xfId="61" applyFont="1" applyFill="1" applyBorder="1" applyAlignment="1" applyProtection="1">
      <alignment horizontal="left"/>
    </xf>
    <xf numFmtId="164" fontId="23" fillId="0" borderId="0" xfId="61" applyNumberFormat="1" applyFont="1" applyFill="1" applyBorder="1" applyProtection="1"/>
    <xf numFmtId="0" fontId="23" fillId="0" borderId="0" xfId="61" applyFont="1" applyAlignment="1" applyProtection="1">
      <alignment vertical="top"/>
    </xf>
    <xf numFmtId="0" fontId="23" fillId="0" borderId="0" xfId="61" applyFont="1" applyProtection="1"/>
    <xf numFmtId="44" fontId="23" fillId="33" borderId="0" xfId="44" applyFont="1" applyFill="1" applyBorder="1" applyProtection="1">
      <protection locked="0"/>
    </xf>
    <xf numFmtId="44" fontId="20" fillId="0" borderId="0" xfId="44" applyFont="1" applyFill="1" applyBorder="1" applyProtection="1"/>
    <xf numFmtId="44" fontId="20" fillId="0" borderId="0" xfId="44" applyFont="1" applyBorder="1" applyProtection="1"/>
    <xf numFmtId="0" fontId="20" fillId="0" borderId="17" xfId="61" applyFont="1" applyBorder="1" applyProtection="1"/>
    <xf numFmtId="0" fontId="20" fillId="0" borderId="18" xfId="61" applyFont="1" applyBorder="1" applyProtection="1"/>
    <xf numFmtId="0" fontId="20" fillId="0" borderId="19" xfId="61" applyFont="1" applyBorder="1" applyProtection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165" fontId="17" fillId="0" borderId="2" xfId="4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  <xf numFmtId="15" fontId="0" fillId="0" borderId="0" xfId="0" applyNumberFormat="1"/>
    <xf numFmtId="0" fontId="0" fillId="0" borderId="1" xfId="0" applyBorder="1"/>
    <xf numFmtId="165" fontId="0" fillId="0" borderId="0" xfId="0" applyNumberFormat="1" applyBorder="1"/>
    <xf numFmtId="0" fontId="0" fillId="0" borderId="0" xfId="0" applyFill="1"/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0" fillId="0" borderId="0" xfId="0" applyFill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4" fillId="33" borderId="0" xfId="61" applyFont="1" applyFill="1" applyBorder="1" applyAlignment="1" applyProtection="1">
      <alignment horizontal="left"/>
      <protection locked="0"/>
    </xf>
  </cellXfs>
  <cellStyles count="8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79" xr:uid="{C1D8605F-C98F-4A8E-85D4-14A7E7ECB836}"/>
    <cellStyle name="60% - Accent2" xfId="26" builtinId="36" customBuiltin="1"/>
    <cellStyle name="60% - Accent2 2" xfId="80" xr:uid="{1CBDBD84-3C4D-4CAA-8824-E9D15F754171}"/>
    <cellStyle name="60% - Accent3" xfId="27" builtinId="40" customBuiltin="1"/>
    <cellStyle name="60% - Accent3 2" xfId="81" xr:uid="{436EE0A4-B92E-4960-8F98-75BA1B83E202}"/>
    <cellStyle name="60% - Accent4" xfId="28" builtinId="44" customBuiltin="1"/>
    <cellStyle name="60% - Accent4 2" xfId="82" xr:uid="{EA915D36-733C-44EA-BDA2-D8E862E67780}"/>
    <cellStyle name="60% - Accent5" xfId="29" builtinId="48" customBuiltin="1"/>
    <cellStyle name="60% - Accent5 2" xfId="83" xr:uid="{32FC680C-419C-44C2-A64D-C2DCD6A43510}"/>
    <cellStyle name="60% - Accent6" xfId="30" builtinId="52" customBuiltin="1"/>
    <cellStyle name="60% - Accent6 2" xfId="84" xr:uid="{827C0E24-6C35-4266-BDA4-BB3D68C69038}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3" xfId="41" xr:uid="{00000000-0005-0000-0000-000028000000}"/>
    <cellStyle name="Currency 2" xfId="42" xr:uid="{00000000-0005-0000-0000-000029000000}"/>
    <cellStyle name="Currency 3" xfId="43" xr:uid="{00000000-0005-0000-0000-00002A000000}"/>
    <cellStyle name="Currency 3 2" xfId="44" xr:uid="{00000000-0005-0000-0000-00002B000000}"/>
    <cellStyle name="Currency 4" xfId="45" xr:uid="{00000000-0005-0000-0000-00002C000000}"/>
    <cellStyle name="Currency 5" xfId="46" xr:uid="{00000000-0005-0000-0000-00002D000000}"/>
    <cellStyle name="Currency 5 2" xfId="47" xr:uid="{00000000-0005-0000-0000-00002E000000}"/>
    <cellStyle name="Currency 5 3" xfId="48" xr:uid="{00000000-0005-0000-0000-00002F000000}"/>
    <cellStyle name="Currency 6" xfId="49" xr:uid="{00000000-0005-0000-0000-000030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eutral 2" xfId="78" xr:uid="{4E59D566-634D-4C60-A6F0-799DBCCB6819}"/>
    <cellStyle name="Normal" xfId="0" builtinId="0"/>
    <cellStyle name="Normal 2" xfId="59" xr:uid="{00000000-0005-0000-0000-00003B000000}"/>
    <cellStyle name="Normal 3" xfId="60" xr:uid="{00000000-0005-0000-0000-00003C000000}"/>
    <cellStyle name="Normal 3 2" xfId="61" xr:uid="{00000000-0005-0000-0000-00003D000000}"/>
    <cellStyle name="Normal 4" xfId="62" xr:uid="{00000000-0005-0000-0000-00003E000000}"/>
    <cellStyle name="Normal 5" xfId="63" xr:uid="{00000000-0005-0000-0000-00003F000000}"/>
    <cellStyle name="Normal 5 2" xfId="64" xr:uid="{00000000-0005-0000-0000-000040000000}"/>
    <cellStyle name="Normal 5 3" xfId="65" xr:uid="{00000000-0005-0000-0000-000041000000}"/>
    <cellStyle name="Normal 6" xfId="66" xr:uid="{00000000-0005-0000-0000-000042000000}"/>
    <cellStyle name="Normal 7" xfId="67" xr:uid="{00000000-0005-0000-0000-000043000000}"/>
    <cellStyle name="Normal 8" xfId="68" xr:uid="{00000000-0005-0000-0000-000044000000}"/>
    <cellStyle name="Normal 9" xfId="69" xr:uid="{00000000-0005-0000-0000-000045000000}"/>
    <cellStyle name="Note" xfId="70" builtinId="10" customBuiltin="1"/>
    <cellStyle name="Note 2" xfId="71" xr:uid="{00000000-0005-0000-0000-000047000000}"/>
    <cellStyle name="Note 3" xfId="72" xr:uid="{00000000-0005-0000-0000-000048000000}"/>
    <cellStyle name="Output" xfId="73" builtinId="21" customBuiltin="1"/>
    <cellStyle name="Title" xfId="74" builtinId="15" customBuiltin="1"/>
    <cellStyle name="Title 2" xfId="77" xr:uid="{05E93670-5852-4147-B0D4-AC9434E9DFCB}"/>
    <cellStyle name="Total" xfId="75" builtinId="25" customBuiltin="1"/>
    <cellStyle name="Warning Text" xfId="7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</xdr:row>
      <xdr:rowOff>85724</xdr:rowOff>
    </xdr:from>
    <xdr:to>
      <xdr:col>15</xdr:col>
      <xdr:colOff>352425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716375" y="485774"/>
          <a:ext cx="1019175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L12" sqref="L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1" t="s">
        <v>34</v>
      </c>
      <c r="E4" s="51"/>
      <c r="F4" s="51"/>
      <c r="H4" s="9" t="s">
        <v>25</v>
      </c>
      <c r="I4" s="10" t="s">
        <v>215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26</v>
      </c>
      <c r="D6" s="51" t="s">
        <v>50</v>
      </c>
      <c r="E6" s="51"/>
      <c r="F6" s="51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27</v>
      </c>
      <c r="J8" s="7"/>
    </row>
    <row r="9" spans="1:10" ht="18" x14ac:dyDescent="0.35">
      <c r="A9" s="5"/>
      <c r="C9" s="16" t="s">
        <v>28</v>
      </c>
      <c r="E9" s="17">
        <f>'FY 2020_CAUL_DOUGLAS_travel'!T152</f>
        <v>557.04999999999995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29</v>
      </c>
      <c r="E11" s="17">
        <f>'FY 2020_CAUL_DOUGLAS_travel'!W152</f>
        <v>1453.16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30</v>
      </c>
      <c r="E13" s="17">
        <f>'FY 2020_CAUL_DOUGLAS_travel'!S4</f>
        <v>0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31</v>
      </c>
      <c r="E15" s="17">
        <f>'FY 2020_CAUL_DOUGLAS_travel'!S5</f>
        <v>0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32</v>
      </c>
      <c r="C17" s="16"/>
      <c r="E17" s="17">
        <f>E9+E11+E13+E15</f>
        <v>2010.21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33</v>
      </c>
      <c r="E19" s="17">
        <f>'FY 2020_CAUL_DOUGLAS_travel'!S1</f>
        <v>13525.680000000004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3"/>
  <sheetViews>
    <sheetView topLeftCell="J1" zoomScaleNormal="100" workbookViewId="0">
      <pane ySplit="9" topLeftCell="A137" activePane="bottomLeft" state="frozen"/>
      <selection activeCell="L1" sqref="L1"/>
      <selection pane="bottomLeft" activeCell="T151" sqref="T134:W151"/>
    </sheetView>
  </sheetViews>
  <sheetFormatPr defaultRowHeight="14.4" x14ac:dyDescent="0.3"/>
  <cols>
    <col min="2" max="2" width="8.44140625" bestFit="1" customWidth="1"/>
    <col min="3" max="3" width="16" bestFit="1" customWidth="1"/>
    <col min="4" max="4" width="36.44140625" bestFit="1" customWidth="1"/>
    <col min="5" max="5" width="7.44140625" bestFit="1" customWidth="1"/>
    <col min="6" max="6" width="9.33203125" bestFit="1" customWidth="1"/>
    <col min="7" max="7" width="22.44140625" customWidth="1"/>
    <col min="8" max="8" width="6.44140625" bestFit="1" customWidth="1"/>
    <col min="9" max="9" width="10.109375" bestFit="1" customWidth="1"/>
    <col min="10" max="10" width="15.5546875" bestFit="1" customWidth="1"/>
    <col min="11" max="11" width="28.88671875" customWidth="1"/>
    <col min="12" max="12" width="6.44140625" hidden="1" customWidth="1"/>
    <col min="13" max="13" width="50.6640625" customWidth="1"/>
    <col min="14" max="14" width="6.33203125" bestFit="1" customWidth="1"/>
    <col min="15" max="15" width="6.109375" bestFit="1" customWidth="1"/>
    <col min="16" max="16" width="7" bestFit="1" customWidth="1"/>
    <col min="17" max="17" width="8.6640625" customWidth="1"/>
    <col min="18" max="18" width="22.6640625" style="28" customWidth="1"/>
    <col min="19" max="19" width="13.5546875" style="27" customWidth="1"/>
    <col min="20" max="20" width="10.44140625" style="27" bestFit="1" customWidth="1"/>
    <col min="21" max="22" width="8.88671875" style="27" bestFit="1" customWidth="1"/>
    <col min="23" max="23" width="10.5546875" style="27" customWidth="1"/>
  </cols>
  <sheetData>
    <row r="1" spans="1:23" ht="15" thickBot="1" x14ac:dyDescent="0.35">
      <c r="R1" s="34" t="s">
        <v>43</v>
      </c>
      <c r="S1" s="35">
        <f>SUMIF(R10:R634,$W$1,S10:S634)</f>
        <v>13525.680000000004</v>
      </c>
      <c r="W1" s="39" t="s">
        <v>42</v>
      </c>
    </row>
    <row r="2" spans="1:23" ht="15" thickTop="1" x14ac:dyDescent="0.3">
      <c r="Q2" s="46">
        <v>44155</v>
      </c>
      <c r="R2" s="36" t="s">
        <v>45</v>
      </c>
      <c r="S2" s="37">
        <f>SUMIF(E10:E636,Q2,T10:T636)</f>
        <v>557.04999999999995</v>
      </c>
    </row>
    <row r="3" spans="1:23" x14ac:dyDescent="0.3">
      <c r="M3" s="40" t="s">
        <v>49</v>
      </c>
      <c r="N3" s="38"/>
      <c r="O3" s="38"/>
      <c r="P3" s="38"/>
      <c r="Q3" s="46">
        <v>44155</v>
      </c>
      <c r="R3" s="36" t="s">
        <v>46</v>
      </c>
      <c r="S3" s="37">
        <f>SUMIF(E10:E636,Q3,W10:W636)</f>
        <v>1453.16</v>
      </c>
    </row>
    <row r="4" spans="1:23" x14ac:dyDescent="0.3">
      <c r="Q4" s="46">
        <v>44155</v>
      </c>
      <c r="R4" s="36" t="s">
        <v>47</v>
      </c>
      <c r="S4" s="37">
        <f>SUMIF(E10:E636,Q4,U10:U636)</f>
        <v>0</v>
      </c>
    </row>
    <row r="5" spans="1:23" x14ac:dyDescent="0.3">
      <c r="Q5" s="46">
        <v>44155</v>
      </c>
      <c r="R5" s="36" t="s">
        <v>48</v>
      </c>
      <c r="S5" s="37">
        <f>SUMIF(E10:E636,Q5,V10:V636)</f>
        <v>0</v>
      </c>
    </row>
    <row r="6" spans="1:23" x14ac:dyDescent="0.3">
      <c r="S6" s="41">
        <f>SUM(S2:S5)</f>
        <v>2010.21</v>
      </c>
    </row>
    <row r="9" spans="1:23" ht="43.2" x14ac:dyDescent="0.3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3" t="s">
        <v>15</v>
      </c>
      <c r="Q9" s="23" t="s">
        <v>16</v>
      </c>
      <c r="R9" s="23" t="s">
        <v>17</v>
      </c>
      <c r="S9" s="25" t="s">
        <v>18</v>
      </c>
      <c r="T9" s="25" t="s">
        <v>19</v>
      </c>
      <c r="U9" s="26" t="s">
        <v>20</v>
      </c>
      <c r="V9" s="26" t="s">
        <v>21</v>
      </c>
      <c r="W9" s="26" t="s">
        <v>22</v>
      </c>
    </row>
    <row r="10" spans="1:23" x14ac:dyDescent="0.3">
      <c r="M10" s="33"/>
    </row>
    <row r="13" spans="1:23" x14ac:dyDescent="0.3">
      <c r="A13" t="s">
        <v>35</v>
      </c>
      <c r="B13">
        <v>1012266</v>
      </c>
      <c r="C13" t="s">
        <v>36</v>
      </c>
      <c r="D13" t="s">
        <v>51</v>
      </c>
      <c r="E13" s="29">
        <v>43575</v>
      </c>
      <c r="F13" t="s">
        <v>37</v>
      </c>
      <c r="G13" t="s">
        <v>54</v>
      </c>
      <c r="H13" t="s">
        <v>38</v>
      </c>
      <c r="I13" s="30">
        <v>43560</v>
      </c>
      <c r="J13" t="s">
        <v>39</v>
      </c>
      <c r="K13" t="s">
        <v>55</v>
      </c>
      <c r="M13" t="s">
        <v>56</v>
      </c>
      <c r="N13">
        <v>120</v>
      </c>
      <c r="O13" t="s">
        <v>40</v>
      </c>
      <c r="P13">
        <v>10050</v>
      </c>
      <c r="Q13">
        <v>5718</v>
      </c>
      <c r="R13">
        <v>700000</v>
      </c>
      <c r="S13">
        <v>9.6199999999999992</v>
      </c>
      <c r="T13"/>
      <c r="U13"/>
      <c r="V13"/>
      <c r="W13">
        <v>9.6199999999999992</v>
      </c>
    </row>
    <row r="14" spans="1:23" x14ac:dyDescent="0.3">
      <c r="A14" t="s">
        <v>35</v>
      </c>
      <c r="B14">
        <v>1012266</v>
      </c>
      <c r="C14" t="s">
        <v>36</v>
      </c>
      <c r="D14" t="s">
        <v>51</v>
      </c>
      <c r="E14" s="29">
        <v>43575</v>
      </c>
      <c r="F14" t="s">
        <v>37</v>
      </c>
      <c r="G14" t="s">
        <v>54</v>
      </c>
      <c r="H14" t="s">
        <v>38</v>
      </c>
      <c r="I14" s="30">
        <v>43560</v>
      </c>
      <c r="J14" t="s">
        <v>39</v>
      </c>
      <c r="K14" t="s">
        <v>55</v>
      </c>
      <c r="M14" t="s">
        <v>57</v>
      </c>
      <c r="N14">
        <v>120</v>
      </c>
      <c r="O14" t="s">
        <v>40</v>
      </c>
      <c r="P14">
        <v>10050</v>
      </c>
      <c r="Q14">
        <v>5718</v>
      </c>
      <c r="R14">
        <v>700000</v>
      </c>
      <c r="S14">
        <v>11.54</v>
      </c>
      <c r="T14"/>
      <c r="U14"/>
      <c r="V14"/>
      <c r="W14">
        <v>11.54</v>
      </c>
    </row>
    <row r="15" spans="1:23" x14ac:dyDescent="0.3">
      <c r="A15" t="s">
        <v>35</v>
      </c>
      <c r="B15">
        <v>1012266</v>
      </c>
      <c r="C15" t="s">
        <v>36</v>
      </c>
      <c r="D15" t="s">
        <v>51</v>
      </c>
      <c r="E15" s="29">
        <v>43575</v>
      </c>
      <c r="F15" t="s">
        <v>37</v>
      </c>
      <c r="G15" t="s">
        <v>54</v>
      </c>
      <c r="H15" t="s">
        <v>38</v>
      </c>
      <c r="I15" s="30">
        <v>43560</v>
      </c>
      <c r="J15" t="s">
        <v>52</v>
      </c>
      <c r="K15" t="s">
        <v>55</v>
      </c>
      <c r="M15" t="s">
        <v>44</v>
      </c>
      <c r="N15">
        <v>120</v>
      </c>
      <c r="O15" t="s">
        <v>40</v>
      </c>
      <c r="P15">
        <v>10050</v>
      </c>
      <c r="Q15">
        <v>5718</v>
      </c>
      <c r="R15">
        <v>700000</v>
      </c>
      <c r="S15">
        <v>14.42</v>
      </c>
      <c r="T15"/>
      <c r="U15"/>
      <c r="V15"/>
      <c r="W15">
        <v>14.42</v>
      </c>
    </row>
    <row r="16" spans="1:23" x14ac:dyDescent="0.3">
      <c r="A16" t="s">
        <v>35</v>
      </c>
      <c r="B16">
        <v>1012266</v>
      </c>
      <c r="C16" t="s">
        <v>36</v>
      </c>
      <c r="D16" t="s">
        <v>51</v>
      </c>
      <c r="E16" s="29">
        <v>43575</v>
      </c>
      <c r="F16" t="s">
        <v>37</v>
      </c>
      <c r="G16" t="s">
        <v>58</v>
      </c>
      <c r="H16" t="s">
        <v>38</v>
      </c>
      <c r="I16" s="30">
        <v>43558</v>
      </c>
      <c r="J16" t="s">
        <v>41</v>
      </c>
      <c r="K16" t="s">
        <v>59</v>
      </c>
      <c r="M16" t="s">
        <v>60</v>
      </c>
      <c r="N16">
        <v>120</v>
      </c>
      <c r="O16" t="s">
        <v>40</v>
      </c>
      <c r="P16">
        <v>10050</v>
      </c>
      <c r="Q16">
        <v>5718</v>
      </c>
      <c r="R16">
        <v>700000</v>
      </c>
      <c r="S16">
        <v>39.049999999999997</v>
      </c>
      <c r="T16"/>
      <c r="U16"/>
      <c r="V16"/>
      <c r="W16">
        <v>39.049999999999997</v>
      </c>
    </row>
    <row r="17" spans="1:24" x14ac:dyDescent="0.3">
      <c r="A17" t="s">
        <v>35</v>
      </c>
      <c r="B17">
        <v>1012266</v>
      </c>
      <c r="C17" t="s">
        <v>36</v>
      </c>
      <c r="D17" t="s">
        <v>51</v>
      </c>
      <c r="E17" s="29">
        <v>43575</v>
      </c>
      <c r="F17" t="s">
        <v>37</v>
      </c>
      <c r="G17" t="s">
        <v>58</v>
      </c>
      <c r="H17" t="s">
        <v>38</v>
      </c>
      <c r="I17" s="30">
        <v>43558</v>
      </c>
      <c r="J17" t="s">
        <v>53</v>
      </c>
      <c r="K17" t="s">
        <v>59</v>
      </c>
      <c r="M17" t="s">
        <v>61</v>
      </c>
      <c r="N17">
        <v>120</v>
      </c>
      <c r="O17" t="s">
        <v>40</v>
      </c>
      <c r="P17">
        <v>10050</v>
      </c>
      <c r="Q17">
        <v>5718</v>
      </c>
      <c r="R17" s="31">
        <v>700000</v>
      </c>
      <c r="S17" s="31">
        <v>143.65</v>
      </c>
      <c r="T17" s="31"/>
      <c r="U17" s="31"/>
      <c r="V17" s="31"/>
      <c r="W17" s="31">
        <v>143.65</v>
      </c>
    </row>
    <row r="18" spans="1:24" x14ac:dyDescent="0.3">
      <c r="R18" s="24" t="s">
        <v>42</v>
      </c>
      <c r="S18" s="32">
        <f>SUM(S13:S17)</f>
        <v>218.28</v>
      </c>
      <c r="T18" s="32">
        <f t="shared" ref="T18:W18" si="0">SUM(T13:T17)</f>
        <v>0</v>
      </c>
      <c r="U18" s="32">
        <f t="shared" si="0"/>
        <v>0</v>
      </c>
      <c r="V18" s="32">
        <f t="shared" si="0"/>
        <v>0</v>
      </c>
      <c r="W18" s="32">
        <f t="shared" si="0"/>
        <v>218.28</v>
      </c>
      <c r="X18" t="b">
        <f>IF(S18=SUM(T18:W18),TRUE,FALSE)</f>
        <v>1</v>
      </c>
    </row>
    <row r="19" spans="1:24" x14ac:dyDescent="0.3">
      <c r="R19" s="24" t="s">
        <v>43</v>
      </c>
      <c r="S19" s="27">
        <f>S18</f>
        <v>218.28</v>
      </c>
      <c r="T19" s="27">
        <f t="shared" ref="T19:W19" si="1">T18</f>
        <v>0</v>
      </c>
      <c r="U19" s="27">
        <f t="shared" si="1"/>
        <v>0</v>
      </c>
      <c r="V19" s="27">
        <f t="shared" si="1"/>
        <v>0</v>
      </c>
      <c r="W19" s="27">
        <f t="shared" si="1"/>
        <v>218.28</v>
      </c>
    </row>
    <row r="23" spans="1:24" x14ac:dyDescent="0.3">
      <c r="A23" t="s">
        <v>35</v>
      </c>
      <c r="B23">
        <v>1012266</v>
      </c>
      <c r="C23" t="s">
        <v>36</v>
      </c>
      <c r="D23" t="s">
        <v>51</v>
      </c>
      <c r="E23" s="29">
        <v>43605</v>
      </c>
      <c r="F23" t="s">
        <v>62</v>
      </c>
      <c r="G23" t="s">
        <v>63</v>
      </c>
      <c r="H23" t="s">
        <v>38</v>
      </c>
      <c r="M23" t="s">
        <v>64</v>
      </c>
      <c r="N23">
        <v>120</v>
      </c>
      <c r="O23" t="s">
        <v>65</v>
      </c>
      <c r="P23">
        <v>10050</v>
      </c>
      <c r="Q23">
        <v>5711</v>
      </c>
      <c r="R23">
        <v>700000</v>
      </c>
      <c r="S23">
        <v>197.15</v>
      </c>
      <c r="T23">
        <v>197.15</v>
      </c>
      <c r="U23"/>
      <c r="V23"/>
      <c r="W23"/>
    </row>
    <row r="24" spans="1:24" x14ac:dyDescent="0.3">
      <c r="A24" t="s">
        <v>35</v>
      </c>
      <c r="B24">
        <v>1012266</v>
      </c>
      <c r="C24" t="s">
        <v>36</v>
      </c>
      <c r="D24" t="s">
        <v>51</v>
      </c>
      <c r="E24" s="29">
        <v>43605</v>
      </c>
      <c r="F24" t="s">
        <v>62</v>
      </c>
      <c r="G24" t="s">
        <v>63</v>
      </c>
      <c r="H24" t="s">
        <v>38</v>
      </c>
      <c r="M24" t="s">
        <v>66</v>
      </c>
      <c r="N24">
        <v>120</v>
      </c>
      <c r="O24" t="s">
        <v>65</v>
      </c>
      <c r="P24">
        <v>10050</v>
      </c>
      <c r="Q24">
        <v>5711</v>
      </c>
      <c r="R24">
        <v>700000</v>
      </c>
      <c r="S24">
        <v>208.58</v>
      </c>
      <c r="T24">
        <v>208.58</v>
      </c>
      <c r="U24"/>
      <c r="V24"/>
      <c r="W24"/>
    </row>
    <row r="25" spans="1:24" x14ac:dyDescent="0.3">
      <c r="A25" t="s">
        <v>35</v>
      </c>
      <c r="B25">
        <v>1012266</v>
      </c>
      <c r="C25" t="s">
        <v>36</v>
      </c>
      <c r="D25" t="s">
        <v>51</v>
      </c>
      <c r="E25" s="29">
        <v>43605</v>
      </c>
      <c r="F25" t="s">
        <v>37</v>
      </c>
      <c r="G25" t="s">
        <v>67</v>
      </c>
      <c r="H25" t="s">
        <v>38</v>
      </c>
      <c r="I25" s="30">
        <v>43591</v>
      </c>
      <c r="J25" t="s">
        <v>39</v>
      </c>
      <c r="K25" t="s">
        <v>68</v>
      </c>
      <c r="M25" t="s">
        <v>69</v>
      </c>
      <c r="N25">
        <v>120</v>
      </c>
      <c r="O25" t="s">
        <v>40</v>
      </c>
      <c r="P25">
        <v>10050</v>
      </c>
      <c r="Q25">
        <v>5718</v>
      </c>
      <c r="R25">
        <v>700000</v>
      </c>
      <c r="S25">
        <v>14.42</v>
      </c>
      <c r="T25"/>
      <c r="U25"/>
      <c r="V25"/>
      <c r="W25">
        <v>14.42</v>
      </c>
    </row>
    <row r="26" spans="1:24" x14ac:dyDescent="0.3">
      <c r="A26" t="s">
        <v>35</v>
      </c>
      <c r="B26">
        <v>1012266</v>
      </c>
      <c r="C26" t="s">
        <v>36</v>
      </c>
      <c r="D26" t="s">
        <v>51</v>
      </c>
      <c r="E26" s="29">
        <v>43605</v>
      </c>
      <c r="F26" t="s">
        <v>37</v>
      </c>
      <c r="G26" t="s">
        <v>70</v>
      </c>
      <c r="H26" t="s">
        <v>38</v>
      </c>
      <c r="I26" s="30">
        <v>43608</v>
      </c>
      <c r="J26" t="s">
        <v>52</v>
      </c>
      <c r="K26" t="s">
        <v>71</v>
      </c>
      <c r="M26" t="s">
        <v>69</v>
      </c>
      <c r="N26">
        <v>120</v>
      </c>
      <c r="O26" t="s">
        <v>40</v>
      </c>
      <c r="P26">
        <v>10050</v>
      </c>
      <c r="Q26">
        <v>5718</v>
      </c>
      <c r="R26">
        <v>700000</v>
      </c>
      <c r="S26">
        <v>14.42</v>
      </c>
      <c r="T26"/>
      <c r="U26"/>
      <c r="V26"/>
      <c r="W26">
        <v>14.42</v>
      </c>
    </row>
    <row r="27" spans="1:24" x14ac:dyDescent="0.3">
      <c r="A27" t="s">
        <v>35</v>
      </c>
      <c r="B27">
        <v>1012266</v>
      </c>
      <c r="C27" t="s">
        <v>36</v>
      </c>
      <c r="D27" t="s">
        <v>51</v>
      </c>
      <c r="E27" s="29">
        <v>43605</v>
      </c>
      <c r="F27" t="s">
        <v>37</v>
      </c>
      <c r="G27" t="s">
        <v>67</v>
      </c>
      <c r="H27" t="s">
        <v>38</v>
      </c>
      <c r="I27" s="30">
        <v>43591</v>
      </c>
      <c r="J27" t="s">
        <v>41</v>
      </c>
      <c r="K27" t="s">
        <v>68</v>
      </c>
      <c r="M27" t="s">
        <v>72</v>
      </c>
      <c r="N27">
        <v>120</v>
      </c>
      <c r="O27" t="s">
        <v>40</v>
      </c>
      <c r="P27">
        <v>10050</v>
      </c>
      <c r="Q27">
        <v>5718</v>
      </c>
      <c r="R27">
        <v>700000</v>
      </c>
      <c r="S27">
        <v>21.67</v>
      </c>
      <c r="T27"/>
      <c r="U27"/>
      <c r="V27"/>
      <c r="W27">
        <v>21.67</v>
      </c>
    </row>
    <row r="28" spans="1:24" x14ac:dyDescent="0.3">
      <c r="A28" t="s">
        <v>35</v>
      </c>
      <c r="B28">
        <v>1012266</v>
      </c>
      <c r="C28" t="s">
        <v>36</v>
      </c>
      <c r="D28" t="s">
        <v>51</v>
      </c>
      <c r="E28" s="29">
        <v>43605</v>
      </c>
      <c r="F28" t="s">
        <v>37</v>
      </c>
      <c r="G28" t="s">
        <v>70</v>
      </c>
      <c r="H28" t="s">
        <v>38</v>
      </c>
      <c r="I28" s="30">
        <v>43608</v>
      </c>
      <c r="J28" t="s">
        <v>73</v>
      </c>
      <c r="K28" t="s">
        <v>71</v>
      </c>
      <c r="L28" t="s">
        <v>74</v>
      </c>
      <c r="M28" t="s">
        <v>75</v>
      </c>
      <c r="N28">
        <v>120</v>
      </c>
      <c r="O28" t="s">
        <v>40</v>
      </c>
      <c r="P28">
        <v>10050</v>
      </c>
      <c r="Q28">
        <v>5718</v>
      </c>
      <c r="R28">
        <v>700000</v>
      </c>
      <c r="S28">
        <v>38.46</v>
      </c>
      <c r="T28"/>
      <c r="U28"/>
      <c r="V28"/>
      <c r="W28">
        <v>38.46</v>
      </c>
    </row>
    <row r="29" spans="1:24" x14ac:dyDescent="0.3">
      <c r="A29" t="s">
        <v>35</v>
      </c>
      <c r="B29">
        <v>1012266</v>
      </c>
      <c r="C29" t="s">
        <v>36</v>
      </c>
      <c r="D29" t="s">
        <v>51</v>
      </c>
      <c r="E29" s="29">
        <v>43605</v>
      </c>
      <c r="F29" t="s">
        <v>37</v>
      </c>
      <c r="G29" t="s">
        <v>70</v>
      </c>
      <c r="H29" t="s">
        <v>38</v>
      </c>
      <c r="I29" s="30">
        <v>43608</v>
      </c>
      <c r="J29" t="s">
        <v>41</v>
      </c>
      <c r="K29" t="s">
        <v>71</v>
      </c>
      <c r="M29" t="s">
        <v>76</v>
      </c>
      <c r="N29">
        <v>120</v>
      </c>
      <c r="O29" t="s">
        <v>40</v>
      </c>
      <c r="P29">
        <v>10050</v>
      </c>
      <c r="Q29">
        <v>5718</v>
      </c>
      <c r="R29" s="31">
        <v>700000</v>
      </c>
      <c r="S29" s="31">
        <v>39.049999999999997</v>
      </c>
      <c r="T29" s="31"/>
      <c r="U29" s="31"/>
      <c r="V29" s="31"/>
      <c r="W29" s="31">
        <v>39.049999999999997</v>
      </c>
    </row>
    <row r="30" spans="1:24" x14ac:dyDescent="0.3">
      <c r="R30" s="24" t="s">
        <v>42</v>
      </c>
      <c r="S30" s="32">
        <f>SUM(S23:S29)</f>
        <v>533.75</v>
      </c>
      <c r="T30" s="32">
        <f t="shared" ref="T30:W30" si="2">SUM(T23:T29)</f>
        <v>405.73</v>
      </c>
      <c r="U30" s="32">
        <f t="shared" si="2"/>
        <v>0</v>
      </c>
      <c r="V30" s="32">
        <f t="shared" si="2"/>
        <v>0</v>
      </c>
      <c r="W30" s="32">
        <f t="shared" si="2"/>
        <v>128.01999999999998</v>
      </c>
      <c r="X30" t="b">
        <f>IF(S30=SUM(T30:W30),TRUE,FALSE)</f>
        <v>1</v>
      </c>
    </row>
    <row r="31" spans="1:24" x14ac:dyDescent="0.3">
      <c r="R31" s="24" t="s">
        <v>43</v>
      </c>
      <c r="S31" s="27">
        <f>S19+S30</f>
        <v>752.03</v>
      </c>
      <c r="T31" s="27">
        <f t="shared" ref="T31:W31" si="3">T19+T30</f>
        <v>405.73</v>
      </c>
      <c r="U31" s="27">
        <f t="shared" si="3"/>
        <v>0</v>
      </c>
      <c r="V31" s="27">
        <f t="shared" si="3"/>
        <v>0</v>
      </c>
      <c r="W31" s="27">
        <f t="shared" si="3"/>
        <v>346.29999999999995</v>
      </c>
    </row>
    <row r="35" spans="1:24" x14ac:dyDescent="0.3">
      <c r="A35" t="s">
        <v>35</v>
      </c>
      <c r="B35">
        <v>1012266</v>
      </c>
      <c r="C35" t="s">
        <v>36</v>
      </c>
      <c r="D35" t="s">
        <v>51</v>
      </c>
      <c r="E35" s="29">
        <v>43636</v>
      </c>
      <c r="F35" t="s">
        <v>37</v>
      </c>
      <c r="G35" t="s">
        <v>77</v>
      </c>
      <c r="H35" t="s">
        <v>38</v>
      </c>
      <c r="I35" s="30">
        <v>43621</v>
      </c>
      <c r="J35" t="s">
        <v>39</v>
      </c>
      <c r="K35" t="s">
        <v>78</v>
      </c>
      <c r="M35" t="s">
        <v>79</v>
      </c>
      <c r="N35">
        <v>120</v>
      </c>
      <c r="O35" t="s">
        <v>40</v>
      </c>
      <c r="P35">
        <v>10050</v>
      </c>
      <c r="Q35">
        <v>5718</v>
      </c>
      <c r="R35">
        <v>700000</v>
      </c>
      <c r="S35">
        <v>9.6199999999999992</v>
      </c>
      <c r="T35"/>
      <c r="U35"/>
      <c r="V35"/>
      <c r="W35">
        <v>9.6199999999999992</v>
      </c>
    </row>
    <row r="36" spans="1:24" x14ac:dyDescent="0.3">
      <c r="A36" t="s">
        <v>35</v>
      </c>
      <c r="B36">
        <v>1012266</v>
      </c>
      <c r="C36" t="s">
        <v>36</v>
      </c>
      <c r="D36" t="s">
        <v>51</v>
      </c>
      <c r="E36" s="29">
        <v>43636</v>
      </c>
      <c r="F36" t="s">
        <v>37</v>
      </c>
      <c r="G36" t="s">
        <v>77</v>
      </c>
      <c r="H36" t="s">
        <v>38</v>
      </c>
      <c r="I36" s="30">
        <v>43621</v>
      </c>
      <c r="J36" t="s">
        <v>52</v>
      </c>
      <c r="K36" t="s">
        <v>78</v>
      </c>
      <c r="M36" t="s">
        <v>44</v>
      </c>
      <c r="N36">
        <v>120</v>
      </c>
      <c r="O36" t="s">
        <v>40</v>
      </c>
      <c r="P36">
        <v>10050</v>
      </c>
      <c r="Q36">
        <v>5718</v>
      </c>
      <c r="R36">
        <v>700000</v>
      </c>
      <c r="S36">
        <v>14.42</v>
      </c>
      <c r="T36"/>
      <c r="U36"/>
      <c r="V36"/>
      <c r="W36">
        <v>14.42</v>
      </c>
    </row>
    <row r="37" spans="1:24" x14ac:dyDescent="0.3">
      <c r="A37" t="s">
        <v>35</v>
      </c>
      <c r="B37">
        <v>1012266</v>
      </c>
      <c r="C37" t="s">
        <v>36</v>
      </c>
      <c r="D37" t="s">
        <v>51</v>
      </c>
      <c r="E37" s="29">
        <v>43636</v>
      </c>
      <c r="F37" t="s">
        <v>37</v>
      </c>
      <c r="G37" t="s">
        <v>77</v>
      </c>
      <c r="H37" t="s">
        <v>38</v>
      </c>
      <c r="I37" s="30">
        <v>43622</v>
      </c>
      <c r="J37" t="s">
        <v>41</v>
      </c>
      <c r="K37" t="s">
        <v>78</v>
      </c>
      <c r="M37" t="s">
        <v>80</v>
      </c>
      <c r="N37">
        <v>120</v>
      </c>
      <c r="O37" t="s">
        <v>40</v>
      </c>
      <c r="P37">
        <v>10050</v>
      </c>
      <c r="Q37">
        <v>5718</v>
      </c>
      <c r="R37">
        <v>700000</v>
      </c>
      <c r="S37">
        <v>21.67</v>
      </c>
      <c r="T37"/>
      <c r="U37"/>
      <c r="V37"/>
      <c r="W37">
        <v>21.67</v>
      </c>
    </row>
    <row r="38" spans="1:24" x14ac:dyDescent="0.3">
      <c r="A38" t="s">
        <v>35</v>
      </c>
      <c r="B38">
        <v>1012266</v>
      </c>
      <c r="C38" t="s">
        <v>36</v>
      </c>
      <c r="D38" t="s">
        <v>51</v>
      </c>
      <c r="E38" s="29">
        <v>43636</v>
      </c>
      <c r="F38" t="s">
        <v>37</v>
      </c>
      <c r="G38" t="s">
        <v>77</v>
      </c>
      <c r="H38" t="s">
        <v>38</v>
      </c>
      <c r="I38" s="30">
        <v>43621</v>
      </c>
      <c r="J38" t="s">
        <v>41</v>
      </c>
      <c r="K38" t="s">
        <v>78</v>
      </c>
      <c r="M38" t="s">
        <v>81</v>
      </c>
      <c r="N38">
        <v>120</v>
      </c>
      <c r="O38" t="s">
        <v>40</v>
      </c>
      <c r="P38">
        <v>10050</v>
      </c>
      <c r="Q38">
        <v>5718</v>
      </c>
      <c r="R38">
        <v>700000</v>
      </c>
      <c r="S38">
        <v>29.05</v>
      </c>
      <c r="T38"/>
      <c r="U38"/>
      <c r="V38"/>
      <c r="W38">
        <v>29.05</v>
      </c>
    </row>
    <row r="39" spans="1:24" x14ac:dyDescent="0.3">
      <c r="A39" t="s">
        <v>35</v>
      </c>
      <c r="B39">
        <v>1012266</v>
      </c>
      <c r="C39" t="s">
        <v>36</v>
      </c>
      <c r="D39" t="s">
        <v>51</v>
      </c>
      <c r="E39" s="29">
        <v>43636</v>
      </c>
      <c r="F39" t="s">
        <v>37</v>
      </c>
      <c r="G39" t="s">
        <v>77</v>
      </c>
      <c r="H39" t="s">
        <v>38</v>
      </c>
      <c r="I39" s="30">
        <v>43621</v>
      </c>
      <c r="J39" t="s">
        <v>82</v>
      </c>
      <c r="K39" t="s">
        <v>78</v>
      </c>
      <c r="L39" t="s">
        <v>74</v>
      </c>
      <c r="M39" t="s">
        <v>83</v>
      </c>
      <c r="N39">
        <v>120</v>
      </c>
      <c r="O39" t="s">
        <v>40</v>
      </c>
      <c r="P39">
        <v>10050</v>
      </c>
      <c r="Q39">
        <v>5718</v>
      </c>
      <c r="R39" s="31">
        <v>700000</v>
      </c>
      <c r="S39" s="31">
        <v>258.73</v>
      </c>
      <c r="T39" s="31"/>
      <c r="U39" s="31"/>
      <c r="V39" s="31"/>
      <c r="W39" s="31">
        <v>258.73</v>
      </c>
    </row>
    <row r="40" spans="1:24" x14ac:dyDescent="0.3">
      <c r="R40" s="24" t="s">
        <v>42</v>
      </c>
      <c r="S40" s="32">
        <f>SUM(S35:S39)</f>
        <v>333.49</v>
      </c>
      <c r="T40" s="32">
        <f t="shared" ref="T40:W40" si="4">SUM(T35:T39)</f>
        <v>0</v>
      </c>
      <c r="U40" s="32">
        <f t="shared" si="4"/>
        <v>0</v>
      </c>
      <c r="V40" s="32">
        <f t="shared" si="4"/>
        <v>0</v>
      </c>
      <c r="W40" s="32">
        <f t="shared" si="4"/>
        <v>333.49</v>
      </c>
      <c r="X40" t="b">
        <f>IF(S40=SUM(T40:W40),TRUE,FALSE)</f>
        <v>1</v>
      </c>
    </row>
    <row r="41" spans="1:24" x14ac:dyDescent="0.3">
      <c r="R41" s="24" t="s">
        <v>43</v>
      </c>
      <c r="S41" s="27">
        <f>S31+S40</f>
        <v>1085.52</v>
      </c>
      <c r="T41" s="27">
        <f t="shared" ref="T41:W41" si="5">T31+T40</f>
        <v>405.73</v>
      </c>
      <c r="U41" s="27">
        <f t="shared" si="5"/>
        <v>0</v>
      </c>
      <c r="V41" s="27">
        <f t="shared" si="5"/>
        <v>0</v>
      </c>
      <c r="W41" s="27">
        <f t="shared" si="5"/>
        <v>679.79</v>
      </c>
    </row>
    <row r="42" spans="1:24" x14ac:dyDescent="0.3">
      <c r="R42" s="24"/>
    </row>
    <row r="44" spans="1:24" x14ac:dyDescent="0.3">
      <c r="A44" t="s">
        <v>35</v>
      </c>
      <c r="B44">
        <v>1012266</v>
      </c>
      <c r="C44" t="s">
        <v>36</v>
      </c>
      <c r="D44" t="s">
        <v>51</v>
      </c>
      <c r="E44" s="29">
        <v>43666</v>
      </c>
      <c r="F44" t="s">
        <v>62</v>
      </c>
      <c r="G44" t="s">
        <v>84</v>
      </c>
      <c r="H44" t="s">
        <v>38</v>
      </c>
      <c r="M44" t="s">
        <v>85</v>
      </c>
      <c r="N44">
        <v>120</v>
      </c>
      <c r="O44" t="s">
        <v>40</v>
      </c>
      <c r="P44">
        <v>10050</v>
      </c>
      <c r="Q44">
        <v>5711</v>
      </c>
      <c r="R44">
        <v>700000</v>
      </c>
      <c r="S44">
        <v>151.43</v>
      </c>
      <c r="T44">
        <v>151.43</v>
      </c>
      <c r="U44"/>
      <c r="V44"/>
      <c r="W44"/>
    </row>
    <row r="45" spans="1:24" x14ac:dyDescent="0.3">
      <c r="A45" t="s">
        <v>35</v>
      </c>
      <c r="B45">
        <v>1012266</v>
      </c>
      <c r="C45" t="s">
        <v>36</v>
      </c>
      <c r="D45" t="s">
        <v>51</v>
      </c>
      <c r="E45" s="29">
        <v>43666</v>
      </c>
      <c r="F45" t="s">
        <v>62</v>
      </c>
      <c r="G45" t="s">
        <v>84</v>
      </c>
      <c r="H45" t="s">
        <v>38</v>
      </c>
      <c r="M45" t="s">
        <v>86</v>
      </c>
      <c r="N45">
        <v>120</v>
      </c>
      <c r="O45" t="s">
        <v>40</v>
      </c>
      <c r="P45">
        <v>10050</v>
      </c>
      <c r="Q45">
        <v>5711</v>
      </c>
      <c r="R45">
        <v>700000</v>
      </c>
      <c r="S45">
        <v>197.15</v>
      </c>
      <c r="T45">
        <v>197.15</v>
      </c>
      <c r="U45"/>
      <c r="V45"/>
      <c r="W45"/>
    </row>
    <row r="46" spans="1:24" x14ac:dyDescent="0.3">
      <c r="A46" t="s">
        <v>35</v>
      </c>
      <c r="B46">
        <v>1012266</v>
      </c>
      <c r="C46" t="s">
        <v>36</v>
      </c>
      <c r="D46" t="s">
        <v>51</v>
      </c>
      <c r="E46" s="29">
        <v>43666</v>
      </c>
      <c r="F46" t="s">
        <v>62</v>
      </c>
      <c r="G46" t="s">
        <v>84</v>
      </c>
      <c r="H46" t="s">
        <v>38</v>
      </c>
      <c r="M46" t="s">
        <v>87</v>
      </c>
      <c r="N46">
        <v>120</v>
      </c>
      <c r="O46" t="s">
        <v>40</v>
      </c>
      <c r="P46">
        <v>10050</v>
      </c>
      <c r="Q46">
        <v>5711</v>
      </c>
      <c r="R46">
        <v>700000</v>
      </c>
      <c r="S46">
        <v>197.15</v>
      </c>
      <c r="T46">
        <v>197.15</v>
      </c>
      <c r="U46"/>
      <c r="V46"/>
      <c r="W46"/>
    </row>
    <row r="47" spans="1:24" x14ac:dyDescent="0.3">
      <c r="A47" t="s">
        <v>35</v>
      </c>
      <c r="B47">
        <v>1012266</v>
      </c>
      <c r="C47" t="s">
        <v>36</v>
      </c>
      <c r="D47" t="s">
        <v>51</v>
      </c>
      <c r="E47" s="29">
        <v>43666</v>
      </c>
      <c r="F47" t="s">
        <v>62</v>
      </c>
      <c r="G47" t="s">
        <v>84</v>
      </c>
      <c r="H47" t="s">
        <v>38</v>
      </c>
      <c r="M47" t="s">
        <v>88</v>
      </c>
      <c r="N47">
        <v>120</v>
      </c>
      <c r="O47" t="s">
        <v>40</v>
      </c>
      <c r="P47">
        <v>10050</v>
      </c>
      <c r="Q47">
        <v>5711</v>
      </c>
      <c r="R47">
        <v>700000</v>
      </c>
      <c r="S47">
        <v>208.58</v>
      </c>
      <c r="T47">
        <v>208.58</v>
      </c>
      <c r="U47"/>
      <c r="V47"/>
      <c r="W47"/>
    </row>
    <row r="48" spans="1:24" x14ac:dyDescent="0.3">
      <c r="A48" t="s">
        <v>35</v>
      </c>
      <c r="B48">
        <v>1012266</v>
      </c>
      <c r="C48" t="s">
        <v>36</v>
      </c>
      <c r="D48" t="s">
        <v>51</v>
      </c>
      <c r="E48" s="29">
        <v>43666</v>
      </c>
      <c r="F48" t="s">
        <v>62</v>
      </c>
      <c r="G48" t="s">
        <v>84</v>
      </c>
      <c r="H48" t="s">
        <v>38</v>
      </c>
      <c r="M48" t="s">
        <v>89</v>
      </c>
      <c r="N48">
        <v>120</v>
      </c>
      <c r="O48" t="s">
        <v>40</v>
      </c>
      <c r="P48">
        <v>10050</v>
      </c>
      <c r="Q48">
        <v>5711</v>
      </c>
      <c r="R48">
        <v>700000</v>
      </c>
      <c r="S48">
        <v>222.12</v>
      </c>
      <c r="T48">
        <v>222.12</v>
      </c>
      <c r="U48"/>
      <c r="V48"/>
      <c r="W48"/>
    </row>
    <row r="49" spans="1:24" x14ac:dyDescent="0.3">
      <c r="A49" t="s">
        <v>35</v>
      </c>
      <c r="B49">
        <v>1012266</v>
      </c>
      <c r="C49" t="s">
        <v>36</v>
      </c>
      <c r="D49" t="s">
        <v>51</v>
      </c>
      <c r="E49" s="29">
        <v>43666</v>
      </c>
      <c r="F49" t="s">
        <v>37</v>
      </c>
      <c r="G49" t="s">
        <v>90</v>
      </c>
      <c r="H49" t="s">
        <v>38</v>
      </c>
      <c r="I49" s="30">
        <v>43654</v>
      </c>
      <c r="J49" t="s">
        <v>39</v>
      </c>
      <c r="K49" t="s">
        <v>91</v>
      </c>
      <c r="M49" t="s">
        <v>92</v>
      </c>
      <c r="N49">
        <v>120</v>
      </c>
      <c r="O49" t="s">
        <v>40</v>
      </c>
      <c r="P49">
        <v>10050</v>
      </c>
      <c r="Q49">
        <v>5718</v>
      </c>
      <c r="R49">
        <v>700000</v>
      </c>
      <c r="S49">
        <v>2.88</v>
      </c>
      <c r="T49"/>
      <c r="U49"/>
      <c r="V49"/>
      <c r="W49">
        <v>2.88</v>
      </c>
    </row>
    <row r="50" spans="1:24" x14ac:dyDescent="0.3">
      <c r="A50" t="s">
        <v>35</v>
      </c>
      <c r="B50">
        <v>1012266</v>
      </c>
      <c r="C50" t="s">
        <v>36</v>
      </c>
      <c r="D50" t="s">
        <v>51</v>
      </c>
      <c r="E50" s="29">
        <v>43666</v>
      </c>
      <c r="F50" t="s">
        <v>37</v>
      </c>
      <c r="G50" t="s">
        <v>93</v>
      </c>
      <c r="H50" t="s">
        <v>38</v>
      </c>
      <c r="I50" s="30">
        <v>43648</v>
      </c>
      <c r="J50" t="s">
        <v>39</v>
      </c>
      <c r="K50" t="s">
        <v>94</v>
      </c>
      <c r="M50" t="s">
        <v>95</v>
      </c>
      <c r="N50">
        <v>120</v>
      </c>
      <c r="O50" t="s">
        <v>40</v>
      </c>
      <c r="P50">
        <v>10050</v>
      </c>
      <c r="Q50">
        <v>5718</v>
      </c>
      <c r="R50">
        <v>700000</v>
      </c>
      <c r="S50">
        <v>9.6199999999999992</v>
      </c>
      <c r="T50"/>
      <c r="U50"/>
      <c r="V50"/>
      <c r="W50">
        <v>9.6199999999999992</v>
      </c>
    </row>
    <row r="51" spans="1:24" x14ac:dyDescent="0.3">
      <c r="A51" t="s">
        <v>35</v>
      </c>
      <c r="B51">
        <v>1012266</v>
      </c>
      <c r="C51" t="s">
        <v>36</v>
      </c>
      <c r="D51" t="s">
        <v>51</v>
      </c>
      <c r="E51" s="29">
        <v>43666</v>
      </c>
      <c r="F51" t="s">
        <v>37</v>
      </c>
      <c r="G51" t="s">
        <v>96</v>
      </c>
      <c r="H51" t="s">
        <v>38</v>
      </c>
      <c r="I51" s="30">
        <v>43651</v>
      </c>
      <c r="J51" t="s">
        <v>52</v>
      </c>
      <c r="K51" t="s">
        <v>97</v>
      </c>
      <c r="M51" t="s">
        <v>44</v>
      </c>
      <c r="N51">
        <v>120</v>
      </c>
      <c r="O51" t="s">
        <v>40</v>
      </c>
      <c r="P51">
        <v>10050</v>
      </c>
      <c r="Q51">
        <v>5718</v>
      </c>
      <c r="R51">
        <v>700000</v>
      </c>
      <c r="S51">
        <v>14.42</v>
      </c>
      <c r="T51"/>
      <c r="U51"/>
      <c r="V51"/>
      <c r="W51">
        <v>14.42</v>
      </c>
    </row>
    <row r="52" spans="1:24" x14ac:dyDescent="0.3">
      <c r="A52" t="s">
        <v>35</v>
      </c>
      <c r="B52">
        <v>1012266</v>
      </c>
      <c r="C52" t="s">
        <v>36</v>
      </c>
      <c r="D52" t="s">
        <v>51</v>
      </c>
      <c r="E52" s="29">
        <v>43666</v>
      </c>
      <c r="F52" t="s">
        <v>37</v>
      </c>
      <c r="G52" t="s">
        <v>98</v>
      </c>
      <c r="H52" t="s">
        <v>38</v>
      </c>
      <c r="I52" s="30">
        <v>43636</v>
      </c>
      <c r="J52" t="s">
        <v>52</v>
      </c>
      <c r="K52" t="s">
        <v>99</v>
      </c>
      <c r="M52" t="s">
        <v>100</v>
      </c>
      <c r="N52">
        <v>120</v>
      </c>
      <c r="O52" t="s">
        <v>40</v>
      </c>
      <c r="P52">
        <v>10050</v>
      </c>
      <c r="Q52">
        <v>5718</v>
      </c>
      <c r="R52">
        <v>700000</v>
      </c>
      <c r="S52">
        <v>14.42</v>
      </c>
      <c r="T52"/>
      <c r="U52"/>
      <c r="V52"/>
      <c r="W52">
        <v>14.42</v>
      </c>
    </row>
    <row r="53" spans="1:24" x14ac:dyDescent="0.3">
      <c r="A53" t="s">
        <v>35</v>
      </c>
      <c r="B53">
        <v>1012266</v>
      </c>
      <c r="C53" t="s">
        <v>36</v>
      </c>
      <c r="D53" t="s">
        <v>51</v>
      </c>
      <c r="E53" s="29">
        <v>43666</v>
      </c>
      <c r="F53" t="s">
        <v>37</v>
      </c>
      <c r="G53" t="s">
        <v>93</v>
      </c>
      <c r="H53" t="s">
        <v>38</v>
      </c>
      <c r="I53" s="30">
        <v>43648</v>
      </c>
      <c r="J53" t="s">
        <v>52</v>
      </c>
      <c r="K53" t="s">
        <v>94</v>
      </c>
      <c r="M53" t="s">
        <v>101</v>
      </c>
      <c r="N53">
        <v>120</v>
      </c>
      <c r="O53" t="s">
        <v>40</v>
      </c>
      <c r="P53">
        <v>10050</v>
      </c>
      <c r="Q53">
        <v>5718</v>
      </c>
      <c r="R53">
        <v>700000</v>
      </c>
      <c r="S53">
        <v>14.42</v>
      </c>
      <c r="T53"/>
      <c r="U53"/>
      <c r="V53"/>
      <c r="W53">
        <v>14.42</v>
      </c>
    </row>
    <row r="54" spans="1:24" x14ac:dyDescent="0.3">
      <c r="A54" t="s">
        <v>35</v>
      </c>
      <c r="B54">
        <v>1012266</v>
      </c>
      <c r="C54" t="s">
        <v>36</v>
      </c>
      <c r="D54" t="s">
        <v>51</v>
      </c>
      <c r="E54" s="29">
        <v>43666</v>
      </c>
      <c r="F54" t="s">
        <v>37</v>
      </c>
      <c r="G54" t="s">
        <v>98</v>
      </c>
      <c r="H54" t="s">
        <v>38</v>
      </c>
      <c r="I54" s="30">
        <v>43636</v>
      </c>
      <c r="J54" t="s">
        <v>41</v>
      </c>
      <c r="K54" t="s">
        <v>99</v>
      </c>
      <c r="M54" t="s">
        <v>102</v>
      </c>
      <c r="N54">
        <v>120</v>
      </c>
      <c r="O54" t="s">
        <v>40</v>
      </c>
      <c r="P54">
        <v>10050</v>
      </c>
      <c r="Q54">
        <v>5718</v>
      </c>
      <c r="R54">
        <v>700000</v>
      </c>
      <c r="S54">
        <v>21.67</v>
      </c>
      <c r="T54"/>
      <c r="U54"/>
      <c r="V54"/>
      <c r="W54">
        <v>21.67</v>
      </c>
    </row>
    <row r="55" spans="1:24" x14ac:dyDescent="0.3">
      <c r="A55" t="s">
        <v>35</v>
      </c>
      <c r="B55">
        <v>1012266</v>
      </c>
      <c r="C55" t="s">
        <v>36</v>
      </c>
      <c r="D55" t="s">
        <v>51</v>
      </c>
      <c r="E55" s="29">
        <v>43666</v>
      </c>
      <c r="F55" t="s">
        <v>37</v>
      </c>
      <c r="G55" t="s">
        <v>90</v>
      </c>
      <c r="H55" t="s">
        <v>38</v>
      </c>
      <c r="I55" s="30">
        <v>43655</v>
      </c>
      <c r="J55" t="s">
        <v>41</v>
      </c>
      <c r="K55" t="s">
        <v>91</v>
      </c>
      <c r="M55" t="s">
        <v>103</v>
      </c>
      <c r="N55">
        <v>120</v>
      </c>
      <c r="O55" t="s">
        <v>40</v>
      </c>
      <c r="P55">
        <v>10050</v>
      </c>
      <c r="Q55">
        <v>5718</v>
      </c>
      <c r="R55">
        <v>700000</v>
      </c>
      <c r="S55">
        <v>21.67</v>
      </c>
      <c r="T55"/>
      <c r="U55"/>
      <c r="V55"/>
      <c r="W55">
        <v>21.67</v>
      </c>
    </row>
    <row r="56" spans="1:24" x14ac:dyDescent="0.3">
      <c r="A56" t="s">
        <v>35</v>
      </c>
      <c r="B56">
        <v>1012266</v>
      </c>
      <c r="C56" t="s">
        <v>36</v>
      </c>
      <c r="D56" t="s">
        <v>51</v>
      </c>
      <c r="E56" s="29">
        <v>43666</v>
      </c>
      <c r="F56" t="s">
        <v>37</v>
      </c>
      <c r="G56" t="s">
        <v>93</v>
      </c>
      <c r="H56" t="s">
        <v>38</v>
      </c>
      <c r="I56" s="30">
        <v>43648</v>
      </c>
      <c r="J56" t="s">
        <v>41</v>
      </c>
      <c r="K56" t="s">
        <v>94</v>
      </c>
      <c r="M56" t="s">
        <v>104</v>
      </c>
      <c r="N56">
        <v>120</v>
      </c>
      <c r="O56" t="s">
        <v>40</v>
      </c>
      <c r="P56">
        <v>10050</v>
      </c>
      <c r="Q56">
        <v>5718</v>
      </c>
      <c r="R56">
        <v>700000</v>
      </c>
      <c r="S56">
        <v>21.67</v>
      </c>
      <c r="T56"/>
      <c r="U56"/>
      <c r="V56"/>
      <c r="W56">
        <v>21.67</v>
      </c>
    </row>
    <row r="57" spans="1:24" x14ac:dyDescent="0.3">
      <c r="A57" t="s">
        <v>35</v>
      </c>
      <c r="B57">
        <v>1012266</v>
      </c>
      <c r="C57" t="s">
        <v>36</v>
      </c>
      <c r="D57" t="s">
        <v>51</v>
      </c>
      <c r="E57" s="29">
        <v>43666</v>
      </c>
      <c r="F57" t="s">
        <v>37</v>
      </c>
      <c r="G57" t="s">
        <v>90</v>
      </c>
      <c r="H57" t="s">
        <v>38</v>
      </c>
      <c r="I57" s="30">
        <v>43656</v>
      </c>
      <c r="J57" t="s">
        <v>41</v>
      </c>
      <c r="K57" t="s">
        <v>91</v>
      </c>
      <c r="M57" t="s">
        <v>105</v>
      </c>
      <c r="N57">
        <v>120</v>
      </c>
      <c r="O57" t="s">
        <v>40</v>
      </c>
      <c r="P57">
        <v>10050</v>
      </c>
      <c r="Q57">
        <v>5718</v>
      </c>
      <c r="R57">
        <v>700000</v>
      </c>
      <c r="S57">
        <v>21.67</v>
      </c>
      <c r="T57"/>
      <c r="U57"/>
      <c r="V57"/>
      <c r="W57">
        <v>21.67</v>
      </c>
    </row>
    <row r="58" spans="1:24" x14ac:dyDescent="0.3">
      <c r="A58" t="s">
        <v>35</v>
      </c>
      <c r="B58">
        <v>1012266</v>
      </c>
      <c r="C58" t="s">
        <v>36</v>
      </c>
      <c r="D58" t="s">
        <v>51</v>
      </c>
      <c r="E58" s="29">
        <v>43666</v>
      </c>
      <c r="F58" t="s">
        <v>37</v>
      </c>
      <c r="G58" t="s">
        <v>96</v>
      </c>
      <c r="H58" t="s">
        <v>38</v>
      </c>
      <c r="I58" s="30">
        <v>43651</v>
      </c>
      <c r="J58" t="s">
        <v>41</v>
      </c>
      <c r="K58" t="s">
        <v>97</v>
      </c>
      <c r="M58" t="s">
        <v>106</v>
      </c>
      <c r="N58">
        <v>120</v>
      </c>
      <c r="O58" t="s">
        <v>40</v>
      </c>
      <c r="P58">
        <v>10050</v>
      </c>
      <c r="Q58">
        <v>5718</v>
      </c>
      <c r="R58">
        <v>700000</v>
      </c>
      <c r="S58">
        <v>29.05</v>
      </c>
      <c r="T58"/>
      <c r="U58"/>
      <c r="V58"/>
      <c r="W58">
        <v>29.05</v>
      </c>
    </row>
    <row r="59" spans="1:24" x14ac:dyDescent="0.3">
      <c r="A59" t="s">
        <v>35</v>
      </c>
      <c r="B59">
        <v>1012266</v>
      </c>
      <c r="C59" t="s">
        <v>36</v>
      </c>
      <c r="D59" t="s">
        <v>51</v>
      </c>
      <c r="E59" s="29">
        <v>43666</v>
      </c>
      <c r="F59" t="s">
        <v>37</v>
      </c>
      <c r="G59" t="s">
        <v>90</v>
      </c>
      <c r="H59" t="s">
        <v>38</v>
      </c>
      <c r="I59" s="30">
        <v>43657</v>
      </c>
      <c r="J59" t="s">
        <v>41</v>
      </c>
      <c r="K59" t="s">
        <v>91</v>
      </c>
      <c r="M59" t="s">
        <v>107</v>
      </c>
      <c r="N59">
        <v>120</v>
      </c>
      <c r="O59" t="s">
        <v>40</v>
      </c>
      <c r="P59">
        <v>10050</v>
      </c>
      <c r="Q59">
        <v>5718</v>
      </c>
      <c r="R59">
        <v>700000</v>
      </c>
      <c r="S59">
        <v>31.67</v>
      </c>
      <c r="T59"/>
      <c r="U59"/>
      <c r="V59"/>
      <c r="W59">
        <v>31.67</v>
      </c>
    </row>
    <row r="60" spans="1:24" x14ac:dyDescent="0.3">
      <c r="A60" t="s">
        <v>35</v>
      </c>
      <c r="B60">
        <v>1012266</v>
      </c>
      <c r="C60" t="s">
        <v>36</v>
      </c>
      <c r="D60" t="s">
        <v>51</v>
      </c>
      <c r="E60" s="29">
        <v>43666</v>
      </c>
      <c r="F60" t="s">
        <v>37</v>
      </c>
      <c r="G60" t="s">
        <v>90</v>
      </c>
      <c r="H60" t="s">
        <v>38</v>
      </c>
      <c r="I60" s="30">
        <v>43655</v>
      </c>
      <c r="J60" t="s">
        <v>39</v>
      </c>
      <c r="K60" t="s">
        <v>91</v>
      </c>
      <c r="M60" t="s">
        <v>108</v>
      </c>
      <c r="N60">
        <v>120</v>
      </c>
      <c r="O60" t="s">
        <v>40</v>
      </c>
      <c r="P60">
        <v>10050</v>
      </c>
      <c r="Q60">
        <v>5718</v>
      </c>
      <c r="R60">
        <v>700000</v>
      </c>
      <c r="S60">
        <v>45.87</v>
      </c>
      <c r="T60"/>
      <c r="U60"/>
      <c r="V60"/>
      <c r="W60">
        <v>45.87</v>
      </c>
    </row>
    <row r="61" spans="1:24" x14ac:dyDescent="0.3">
      <c r="A61" t="s">
        <v>35</v>
      </c>
      <c r="B61">
        <v>1012266</v>
      </c>
      <c r="C61" t="s">
        <v>36</v>
      </c>
      <c r="D61" t="s">
        <v>51</v>
      </c>
      <c r="E61" s="29">
        <v>43666</v>
      </c>
      <c r="F61" t="s">
        <v>37</v>
      </c>
      <c r="G61" t="s">
        <v>90</v>
      </c>
      <c r="H61" t="s">
        <v>38</v>
      </c>
      <c r="I61" s="30">
        <v>43657</v>
      </c>
      <c r="J61" t="s">
        <v>39</v>
      </c>
      <c r="K61" t="s">
        <v>91</v>
      </c>
      <c r="M61" t="s">
        <v>109</v>
      </c>
      <c r="N61">
        <v>120</v>
      </c>
      <c r="O61" t="s">
        <v>40</v>
      </c>
      <c r="P61">
        <v>10050</v>
      </c>
      <c r="Q61">
        <v>5718</v>
      </c>
      <c r="R61">
        <v>700000</v>
      </c>
      <c r="S61">
        <v>46.54</v>
      </c>
      <c r="T61"/>
      <c r="U61"/>
      <c r="V61"/>
      <c r="W61">
        <v>46.54</v>
      </c>
    </row>
    <row r="62" spans="1:24" x14ac:dyDescent="0.3">
      <c r="A62" t="s">
        <v>35</v>
      </c>
      <c r="B62">
        <v>1012266</v>
      </c>
      <c r="C62" t="s">
        <v>36</v>
      </c>
      <c r="D62" t="s">
        <v>51</v>
      </c>
      <c r="E62" s="29">
        <v>43666</v>
      </c>
      <c r="F62" t="s">
        <v>37</v>
      </c>
      <c r="G62" t="s">
        <v>90</v>
      </c>
      <c r="H62" t="s">
        <v>38</v>
      </c>
      <c r="I62" s="30">
        <v>43656</v>
      </c>
      <c r="J62" t="s">
        <v>82</v>
      </c>
      <c r="K62" t="s">
        <v>91</v>
      </c>
      <c r="L62" t="s">
        <v>110</v>
      </c>
      <c r="M62" t="s">
        <v>111</v>
      </c>
      <c r="N62">
        <v>120</v>
      </c>
      <c r="O62" t="s">
        <v>40</v>
      </c>
      <c r="P62">
        <v>10050</v>
      </c>
      <c r="Q62">
        <v>5718</v>
      </c>
      <c r="R62">
        <v>700000</v>
      </c>
      <c r="S62">
        <v>129.30000000000001</v>
      </c>
      <c r="T62"/>
      <c r="U62"/>
      <c r="V62"/>
      <c r="W62">
        <v>129.30000000000001</v>
      </c>
    </row>
    <row r="63" spans="1:24" x14ac:dyDescent="0.3">
      <c r="A63" t="s">
        <v>35</v>
      </c>
      <c r="B63">
        <v>1012266</v>
      </c>
      <c r="C63" t="s">
        <v>36</v>
      </c>
      <c r="D63" t="s">
        <v>51</v>
      </c>
      <c r="E63" s="29">
        <v>43666</v>
      </c>
      <c r="F63" t="s">
        <v>37</v>
      </c>
      <c r="G63" t="s">
        <v>90</v>
      </c>
      <c r="H63" t="s">
        <v>38</v>
      </c>
      <c r="I63" s="30">
        <v>43657</v>
      </c>
      <c r="J63" t="s">
        <v>82</v>
      </c>
      <c r="K63" t="s">
        <v>91</v>
      </c>
      <c r="L63" t="s">
        <v>112</v>
      </c>
      <c r="M63" t="s">
        <v>113</v>
      </c>
      <c r="N63">
        <v>120</v>
      </c>
      <c r="O63" t="s">
        <v>40</v>
      </c>
      <c r="P63">
        <v>10050</v>
      </c>
      <c r="Q63">
        <v>5718</v>
      </c>
      <c r="R63" s="31">
        <v>700000</v>
      </c>
      <c r="S63" s="31">
        <v>132.72999999999999</v>
      </c>
      <c r="T63" s="31"/>
      <c r="U63" s="31"/>
      <c r="V63" s="31"/>
      <c r="W63" s="31">
        <v>132.72999999999999</v>
      </c>
    </row>
    <row r="64" spans="1:24" x14ac:dyDescent="0.3">
      <c r="R64" s="24" t="s">
        <v>42</v>
      </c>
      <c r="S64" s="32">
        <f>SUM(S44:S63)</f>
        <v>1534.0300000000002</v>
      </c>
      <c r="T64" s="32">
        <f t="shared" ref="T64:W64" si="6">SUM(T44:T63)</f>
        <v>976.43000000000006</v>
      </c>
      <c r="U64" s="32">
        <f t="shared" si="6"/>
        <v>0</v>
      </c>
      <c r="V64" s="32">
        <f t="shared" si="6"/>
        <v>0</v>
      </c>
      <c r="W64" s="32">
        <f t="shared" si="6"/>
        <v>557.6</v>
      </c>
      <c r="X64" t="b">
        <f>IF(S64=SUM(T64:W64),TRUE,FALSE)</f>
        <v>1</v>
      </c>
    </row>
    <row r="65" spans="1:23" x14ac:dyDescent="0.3">
      <c r="R65" s="24" t="s">
        <v>43</v>
      </c>
      <c r="S65" s="27">
        <f>S41+S64</f>
        <v>2619.5500000000002</v>
      </c>
      <c r="T65" s="27">
        <f t="shared" ref="T65:W65" si="7">T41+T64</f>
        <v>1382.16</v>
      </c>
      <c r="U65" s="27">
        <f t="shared" si="7"/>
        <v>0</v>
      </c>
      <c r="V65" s="27">
        <f t="shared" si="7"/>
        <v>0</v>
      </c>
      <c r="W65" s="27">
        <f t="shared" si="7"/>
        <v>1237.3899999999999</v>
      </c>
    </row>
    <row r="67" spans="1:23" x14ac:dyDescent="0.3">
      <c r="A67" t="s">
        <v>35</v>
      </c>
      <c r="B67">
        <v>1012266</v>
      </c>
      <c r="C67" t="s">
        <v>36</v>
      </c>
      <c r="D67" t="s">
        <v>51</v>
      </c>
      <c r="E67" s="29">
        <v>43697</v>
      </c>
      <c r="F67" t="s">
        <v>62</v>
      </c>
      <c r="G67" t="s">
        <v>114</v>
      </c>
      <c r="H67" t="s">
        <v>38</v>
      </c>
      <c r="L67" t="s">
        <v>115</v>
      </c>
      <c r="M67" t="s">
        <v>116</v>
      </c>
      <c r="N67">
        <v>120</v>
      </c>
      <c r="O67" t="s">
        <v>40</v>
      </c>
      <c r="P67">
        <v>10050</v>
      </c>
      <c r="Q67">
        <v>5711</v>
      </c>
      <c r="R67">
        <v>700000</v>
      </c>
      <c r="S67">
        <v>197.15</v>
      </c>
      <c r="T67">
        <v>197.15</v>
      </c>
      <c r="U67"/>
      <c r="V67"/>
      <c r="W67"/>
    </row>
    <row r="68" spans="1:23" x14ac:dyDescent="0.3">
      <c r="A68" t="s">
        <v>35</v>
      </c>
      <c r="B68">
        <v>1012266</v>
      </c>
      <c r="C68" t="s">
        <v>36</v>
      </c>
      <c r="D68" t="s">
        <v>51</v>
      </c>
      <c r="E68" s="29">
        <v>43697</v>
      </c>
      <c r="F68" t="s">
        <v>62</v>
      </c>
      <c r="G68" t="s">
        <v>114</v>
      </c>
      <c r="H68" t="s">
        <v>38</v>
      </c>
      <c r="L68" t="s">
        <v>115</v>
      </c>
      <c r="M68" t="s">
        <v>117</v>
      </c>
      <c r="N68">
        <v>120</v>
      </c>
      <c r="O68" t="s">
        <v>40</v>
      </c>
      <c r="P68">
        <v>10050</v>
      </c>
      <c r="Q68">
        <v>5711</v>
      </c>
      <c r="R68">
        <v>700000</v>
      </c>
      <c r="S68">
        <v>197.15</v>
      </c>
      <c r="T68">
        <v>197.15</v>
      </c>
      <c r="U68"/>
      <c r="V68"/>
      <c r="W68"/>
    </row>
    <row r="69" spans="1:23" x14ac:dyDescent="0.3">
      <c r="A69" t="s">
        <v>35</v>
      </c>
      <c r="B69">
        <v>1012266</v>
      </c>
      <c r="C69" t="s">
        <v>36</v>
      </c>
      <c r="D69" t="s">
        <v>51</v>
      </c>
      <c r="E69" s="29">
        <v>43697</v>
      </c>
      <c r="F69" t="s">
        <v>62</v>
      </c>
      <c r="G69" t="s">
        <v>114</v>
      </c>
      <c r="H69" t="s">
        <v>38</v>
      </c>
      <c r="L69" t="s">
        <v>115</v>
      </c>
      <c r="M69" t="s">
        <v>118</v>
      </c>
      <c r="N69">
        <v>120</v>
      </c>
      <c r="O69" t="s">
        <v>40</v>
      </c>
      <c r="P69">
        <v>10050</v>
      </c>
      <c r="Q69">
        <v>5711</v>
      </c>
      <c r="R69">
        <v>700000</v>
      </c>
      <c r="S69">
        <v>199.05</v>
      </c>
      <c r="T69">
        <v>199.05</v>
      </c>
      <c r="U69"/>
      <c r="V69"/>
      <c r="W69"/>
    </row>
    <row r="70" spans="1:23" x14ac:dyDescent="0.3">
      <c r="A70" t="s">
        <v>35</v>
      </c>
      <c r="B70">
        <v>1012266</v>
      </c>
      <c r="C70" t="s">
        <v>36</v>
      </c>
      <c r="D70" t="s">
        <v>51</v>
      </c>
      <c r="E70" s="29">
        <v>43697</v>
      </c>
      <c r="F70" t="s">
        <v>62</v>
      </c>
      <c r="G70" t="s">
        <v>119</v>
      </c>
      <c r="H70" t="s">
        <v>38</v>
      </c>
      <c r="L70" t="s">
        <v>115</v>
      </c>
      <c r="M70" t="s">
        <v>120</v>
      </c>
      <c r="N70">
        <v>120</v>
      </c>
      <c r="O70" t="s">
        <v>40</v>
      </c>
      <c r="P70">
        <v>10050</v>
      </c>
      <c r="Q70">
        <v>5711</v>
      </c>
      <c r="R70">
        <v>700000</v>
      </c>
      <c r="S70">
        <v>208.58</v>
      </c>
      <c r="T70">
        <v>208.58</v>
      </c>
      <c r="U70"/>
      <c r="V70"/>
      <c r="W70"/>
    </row>
    <row r="71" spans="1:23" x14ac:dyDescent="0.3">
      <c r="A71" t="s">
        <v>35</v>
      </c>
      <c r="B71">
        <v>1012266</v>
      </c>
      <c r="C71" t="s">
        <v>36</v>
      </c>
      <c r="D71" t="s">
        <v>51</v>
      </c>
      <c r="E71" s="29">
        <v>43697</v>
      </c>
      <c r="F71" t="s">
        <v>62</v>
      </c>
      <c r="G71" t="s">
        <v>119</v>
      </c>
      <c r="H71" t="s">
        <v>38</v>
      </c>
      <c r="L71" t="s">
        <v>121</v>
      </c>
      <c r="M71" t="s">
        <v>122</v>
      </c>
      <c r="N71">
        <v>120</v>
      </c>
      <c r="O71" t="s">
        <v>40</v>
      </c>
      <c r="P71">
        <v>10050</v>
      </c>
      <c r="Q71">
        <v>5711</v>
      </c>
      <c r="R71">
        <v>700000</v>
      </c>
      <c r="S71">
        <v>208.58</v>
      </c>
      <c r="T71">
        <v>208.58</v>
      </c>
      <c r="U71"/>
      <c r="V71"/>
      <c r="W71"/>
    </row>
    <row r="72" spans="1:23" x14ac:dyDescent="0.3">
      <c r="A72" t="s">
        <v>35</v>
      </c>
      <c r="B72">
        <v>1012266</v>
      </c>
      <c r="C72" t="s">
        <v>36</v>
      </c>
      <c r="D72" t="s">
        <v>51</v>
      </c>
      <c r="E72" s="29">
        <v>43697</v>
      </c>
      <c r="F72" t="s">
        <v>62</v>
      </c>
      <c r="G72" t="s">
        <v>119</v>
      </c>
      <c r="H72" t="s">
        <v>38</v>
      </c>
      <c r="L72" t="s">
        <v>115</v>
      </c>
      <c r="M72" t="s">
        <v>123</v>
      </c>
      <c r="N72">
        <v>120</v>
      </c>
      <c r="O72" t="s">
        <v>40</v>
      </c>
      <c r="P72">
        <v>10050</v>
      </c>
      <c r="Q72">
        <v>5711</v>
      </c>
      <c r="R72">
        <v>700000</v>
      </c>
      <c r="S72">
        <v>208.58</v>
      </c>
      <c r="T72">
        <v>208.58</v>
      </c>
      <c r="U72"/>
      <c r="V72"/>
      <c r="W72"/>
    </row>
    <row r="73" spans="1:23" x14ac:dyDescent="0.3">
      <c r="A73" t="s">
        <v>35</v>
      </c>
      <c r="B73">
        <v>1012266</v>
      </c>
      <c r="C73" t="s">
        <v>36</v>
      </c>
      <c r="D73" t="s">
        <v>51</v>
      </c>
      <c r="E73" s="29">
        <v>43697</v>
      </c>
      <c r="F73" t="s">
        <v>62</v>
      </c>
      <c r="G73" t="s">
        <v>119</v>
      </c>
      <c r="H73" t="s">
        <v>38</v>
      </c>
      <c r="L73" t="s">
        <v>115</v>
      </c>
      <c r="M73" t="s">
        <v>124</v>
      </c>
      <c r="N73">
        <v>120</v>
      </c>
      <c r="O73" t="s">
        <v>40</v>
      </c>
      <c r="P73">
        <v>10050</v>
      </c>
      <c r="Q73">
        <v>5711</v>
      </c>
      <c r="R73">
        <v>700000</v>
      </c>
      <c r="S73">
        <v>208.58</v>
      </c>
      <c r="T73">
        <v>208.58</v>
      </c>
      <c r="U73"/>
      <c r="V73"/>
      <c r="W73"/>
    </row>
    <row r="74" spans="1:23" x14ac:dyDescent="0.3">
      <c r="A74" t="s">
        <v>35</v>
      </c>
      <c r="B74">
        <v>1012266</v>
      </c>
      <c r="C74" t="s">
        <v>36</v>
      </c>
      <c r="D74" t="s">
        <v>51</v>
      </c>
      <c r="E74" s="29">
        <v>43697</v>
      </c>
      <c r="F74" t="s">
        <v>62</v>
      </c>
      <c r="G74" t="s">
        <v>114</v>
      </c>
      <c r="H74" t="s">
        <v>38</v>
      </c>
      <c r="L74" t="s">
        <v>115</v>
      </c>
      <c r="M74" t="s">
        <v>125</v>
      </c>
      <c r="N74">
        <v>120</v>
      </c>
      <c r="O74" t="s">
        <v>40</v>
      </c>
      <c r="P74">
        <v>10050</v>
      </c>
      <c r="Q74">
        <v>5711</v>
      </c>
      <c r="R74">
        <v>700000</v>
      </c>
      <c r="S74">
        <v>394.3</v>
      </c>
      <c r="T74">
        <v>394.3</v>
      </c>
      <c r="U74"/>
      <c r="V74"/>
      <c r="W74"/>
    </row>
    <row r="75" spans="1:23" x14ac:dyDescent="0.3">
      <c r="A75" t="s">
        <v>35</v>
      </c>
      <c r="B75">
        <v>1012266</v>
      </c>
      <c r="C75" t="s">
        <v>36</v>
      </c>
      <c r="D75" t="s">
        <v>51</v>
      </c>
      <c r="E75" s="29">
        <v>43697</v>
      </c>
      <c r="F75" t="s">
        <v>62</v>
      </c>
      <c r="G75" t="s">
        <v>119</v>
      </c>
      <c r="H75" t="s">
        <v>38</v>
      </c>
      <c r="L75" t="s">
        <v>115</v>
      </c>
      <c r="M75" t="s">
        <v>126</v>
      </c>
      <c r="N75">
        <v>120</v>
      </c>
      <c r="O75" t="s">
        <v>40</v>
      </c>
      <c r="P75">
        <v>10050</v>
      </c>
      <c r="Q75">
        <v>5711</v>
      </c>
      <c r="R75">
        <v>700000</v>
      </c>
      <c r="S75">
        <v>417.16</v>
      </c>
      <c r="T75">
        <v>417.16</v>
      </c>
      <c r="U75"/>
      <c r="V75"/>
      <c r="W75"/>
    </row>
    <row r="76" spans="1:23" x14ac:dyDescent="0.3">
      <c r="A76" t="s">
        <v>35</v>
      </c>
      <c r="B76">
        <v>1012266</v>
      </c>
      <c r="C76" t="s">
        <v>36</v>
      </c>
      <c r="D76" t="s">
        <v>51</v>
      </c>
      <c r="E76" s="29">
        <v>43697</v>
      </c>
      <c r="F76" t="s">
        <v>62</v>
      </c>
      <c r="G76" t="s">
        <v>114</v>
      </c>
      <c r="H76" t="s">
        <v>38</v>
      </c>
      <c r="L76" t="s">
        <v>115</v>
      </c>
      <c r="M76" t="s">
        <v>127</v>
      </c>
      <c r="N76">
        <v>120</v>
      </c>
      <c r="O76" t="s">
        <v>40</v>
      </c>
      <c r="P76">
        <v>10050</v>
      </c>
      <c r="Q76">
        <v>5711</v>
      </c>
      <c r="R76">
        <v>700000</v>
      </c>
      <c r="S76">
        <v>439.06</v>
      </c>
      <c r="T76">
        <v>439.06</v>
      </c>
      <c r="U76"/>
      <c r="V76"/>
      <c r="W76"/>
    </row>
    <row r="77" spans="1:23" x14ac:dyDescent="0.3">
      <c r="A77" t="s">
        <v>35</v>
      </c>
      <c r="B77">
        <v>1012266</v>
      </c>
      <c r="C77" t="s">
        <v>36</v>
      </c>
      <c r="D77" t="s">
        <v>51</v>
      </c>
      <c r="E77" s="29">
        <v>43697</v>
      </c>
      <c r="F77" t="s">
        <v>62</v>
      </c>
      <c r="G77" t="s">
        <v>114</v>
      </c>
      <c r="H77" t="s">
        <v>38</v>
      </c>
      <c r="L77" t="s">
        <v>121</v>
      </c>
      <c r="M77" t="s">
        <v>128</v>
      </c>
      <c r="N77">
        <v>120</v>
      </c>
      <c r="O77" t="s">
        <v>40</v>
      </c>
      <c r="P77">
        <v>10050</v>
      </c>
      <c r="Q77">
        <v>5711</v>
      </c>
      <c r="R77">
        <v>700000</v>
      </c>
      <c r="S77">
        <v>523.99</v>
      </c>
      <c r="T77">
        <v>523.99</v>
      </c>
      <c r="U77"/>
      <c r="V77"/>
      <c r="W77"/>
    </row>
    <row r="78" spans="1:23" x14ac:dyDescent="0.3">
      <c r="A78" t="s">
        <v>35</v>
      </c>
      <c r="B78">
        <v>1012266</v>
      </c>
      <c r="C78" t="s">
        <v>36</v>
      </c>
      <c r="D78" t="s">
        <v>51</v>
      </c>
      <c r="E78" s="29">
        <v>43697</v>
      </c>
      <c r="F78" t="s">
        <v>62</v>
      </c>
      <c r="G78" t="s">
        <v>119</v>
      </c>
      <c r="H78" t="s">
        <v>38</v>
      </c>
      <c r="L78" t="s">
        <v>121</v>
      </c>
      <c r="M78" t="s">
        <v>129</v>
      </c>
      <c r="N78">
        <v>120</v>
      </c>
      <c r="O78" t="s">
        <v>40</v>
      </c>
      <c r="P78">
        <v>10050</v>
      </c>
      <c r="Q78">
        <v>5712</v>
      </c>
      <c r="R78">
        <v>700000</v>
      </c>
      <c r="S78">
        <v>285.95</v>
      </c>
      <c r="T78">
        <v>285.95</v>
      </c>
      <c r="U78"/>
      <c r="V78"/>
      <c r="W78"/>
    </row>
    <row r="79" spans="1:23" x14ac:dyDescent="0.3">
      <c r="A79" t="s">
        <v>35</v>
      </c>
      <c r="B79">
        <v>1012266</v>
      </c>
      <c r="C79" t="s">
        <v>36</v>
      </c>
      <c r="D79" t="s">
        <v>51</v>
      </c>
      <c r="E79" s="29">
        <v>43697</v>
      </c>
      <c r="F79" t="s">
        <v>62</v>
      </c>
      <c r="G79" t="s">
        <v>119</v>
      </c>
      <c r="H79" t="s">
        <v>38</v>
      </c>
      <c r="L79" t="s">
        <v>121</v>
      </c>
      <c r="M79" t="s">
        <v>122</v>
      </c>
      <c r="N79">
        <v>120</v>
      </c>
      <c r="O79" t="s">
        <v>40</v>
      </c>
      <c r="P79">
        <v>10050</v>
      </c>
      <c r="Q79">
        <v>5712</v>
      </c>
      <c r="R79">
        <v>700000</v>
      </c>
      <c r="S79">
        <v>370.72</v>
      </c>
      <c r="T79">
        <v>370.72</v>
      </c>
      <c r="U79"/>
      <c r="V79"/>
      <c r="W79"/>
    </row>
    <row r="80" spans="1:23" x14ac:dyDescent="0.3">
      <c r="A80" t="s">
        <v>35</v>
      </c>
      <c r="B80">
        <v>1012266</v>
      </c>
      <c r="C80" t="s">
        <v>36</v>
      </c>
      <c r="D80" t="s">
        <v>51</v>
      </c>
      <c r="E80" s="29">
        <v>43697</v>
      </c>
      <c r="F80" t="s">
        <v>62</v>
      </c>
      <c r="G80" t="s">
        <v>114</v>
      </c>
      <c r="H80" t="s">
        <v>38</v>
      </c>
      <c r="L80" t="s">
        <v>121</v>
      </c>
      <c r="M80" t="s">
        <v>130</v>
      </c>
      <c r="N80">
        <v>120</v>
      </c>
      <c r="O80" t="s">
        <v>40</v>
      </c>
      <c r="P80">
        <v>10050</v>
      </c>
      <c r="Q80">
        <v>5713</v>
      </c>
      <c r="R80">
        <v>700000</v>
      </c>
      <c r="S80">
        <v>671.25</v>
      </c>
      <c r="T80"/>
      <c r="U80"/>
      <c r="V80">
        <v>671.25</v>
      </c>
      <c r="W80"/>
    </row>
    <row r="81" spans="1:23" x14ac:dyDescent="0.3">
      <c r="A81" t="s">
        <v>35</v>
      </c>
      <c r="B81">
        <v>1012266</v>
      </c>
      <c r="C81" t="s">
        <v>36</v>
      </c>
      <c r="D81" t="s">
        <v>51</v>
      </c>
      <c r="E81" s="29">
        <v>43697</v>
      </c>
      <c r="F81" t="s">
        <v>37</v>
      </c>
      <c r="G81" t="s">
        <v>131</v>
      </c>
      <c r="H81" t="s">
        <v>38</v>
      </c>
      <c r="I81" s="30">
        <v>43664</v>
      </c>
      <c r="J81" t="s">
        <v>52</v>
      </c>
      <c r="K81" t="s">
        <v>132</v>
      </c>
      <c r="M81" t="s">
        <v>133</v>
      </c>
      <c r="N81">
        <v>120</v>
      </c>
      <c r="O81" t="s">
        <v>40</v>
      </c>
      <c r="P81">
        <v>10050</v>
      </c>
      <c r="Q81">
        <v>5718</v>
      </c>
      <c r="R81">
        <v>700000</v>
      </c>
      <c r="S81">
        <v>12.02</v>
      </c>
      <c r="T81"/>
      <c r="U81"/>
      <c r="V81"/>
      <c r="W81">
        <v>12.02</v>
      </c>
    </row>
    <row r="82" spans="1:23" x14ac:dyDescent="0.3">
      <c r="A82" t="s">
        <v>35</v>
      </c>
      <c r="B82">
        <v>1012266</v>
      </c>
      <c r="C82" t="s">
        <v>36</v>
      </c>
      <c r="D82" t="s">
        <v>51</v>
      </c>
      <c r="E82" s="29">
        <v>43697</v>
      </c>
      <c r="F82" t="s">
        <v>37</v>
      </c>
      <c r="G82" t="s">
        <v>134</v>
      </c>
      <c r="H82" t="s">
        <v>38</v>
      </c>
      <c r="I82" s="30">
        <v>43668</v>
      </c>
      <c r="J82" t="s">
        <v>73</v>
      </c>
      <c r="K82" t="s">
        <v>135</v>
      </c>
      <c r="L82" t="s">
        <v>74</v>
      </c>
      <c r="M82" t="s">
        <v>136</v>
      </c>
      <c r="N82">
        <v>120</v>
      </c>
      <c r="O82" t="s">
        <v>40</v>
      </c>
      <c r="P82">
        <v>10050</v>
      </c>
      <c r="Q82">
        <v>5718</v>
      </c>
      <c r="R82">
        <v>700000</v>
      </c>
      <c r="S82">
        <v>12.93</v>
      </c>
      <c r="T82"/>
      <c r="U82"/>
      <c r="V82"/>
      <c r="W82">
        <v>12.93</v>
      </c>
    </row>
    <row r="83" spans="1:23" x14ac:dyDescent="0.3">
      <c r="A83" t="s">
        <v>35</v>
      </c>
      <c r="B83">
        <v>1012266</v>
      </c>
      <c r="C83" t="s">
        <v>36</v>
      </c>
      <c r="D83" t="s">
        <v>51</v>
      </c>
      <c r="E83" s="29">
        <v>43697</v>
      </c>
      <c r="F83" t="s">
        <v>37</v>
      </c>
      <c r="G83" t="s">
        <v>134</v>
      </c>
      <c r="H83" t="s">
        <v>38</v>
      </c>
      <c r="I83" s="30">
        <v>43669</v>
      </c>
      <c r="J83" t="s">
        <v>41</v>
      </c>
      <c r="K83" t="s">
        <v>135</v>
      </c>
      <c r="M83" t="s">
        <v>137</v>
      </c>
      <c r="N83">
        <v>120</v>
      </c>
      <c r="O83" t="s">
        <v>40</v>
      </c>
      <c r="P83">
        <v>10050</v>
      </c>
      <c r="Q83">
        <v>5718</v>
      </c>
      <c r="R83">
        <v>700000</v>
      </c>
      <c r="S83">
        <v>29.05</v>
      </c>
      <c r="T83"/>
      <c r="U83"/>
      <c r="V83"/>
      <c r="W83">
        <v>29.05</v>
      </c>
    </row>
    <row r="84" spans="1:23" x14ac:dyDescent="0.3">
      <c r="A84" t="s">
        <v>35</v>
      </c>
      <c r="B84">
        <v>1012266</v>
      </c>
      <c r="C84" t="s">
        <v>36</v>
      </c>
      <c r="D84" t="s">
        <v>51</v>
      </c>
      <c r="E84" s="29">
        <v>43697</v>
      </c>
      <c r="F84" t="s">
        <v>37</v>
      </c>
      <c r="G84" t="s">
        <v>134</v>
      </c>
      <c r="H84" t="s">
        <v>38</v>
      </c>
      <c r="I84" s="30">
        <v>43667</v>
      </c>
      <c r="J84" t="s">
        <v>73</v>
      </c>
      <c r="K84" t="s">
        <v>135</v>
      </c>
      <c r="L84" t="s">
        <v>74</v>
      </c>
      <c r="M84" t="s">
        <v>138</v>
      </c>
      <c r="N84">
        <v>120</v>
      </c>
      <c r="O84" t="s">
        <v>40</v>
      </c>
      <c r="P84">
        <v>10050</v>
      </c>
      <c r="Q84">
        <v>5718</v>
      </c>
      <c r="R84">
        <v>700000</v>
      </c>
      <c r="S84">
        <v>35.58</v>
      </c>
      <c r="T84"/>
      <c r="U84"/>
      <c r="V84"/>
      <c r="W84">
        <v>35.58</v>
      </c>
    </row>
    <row r="85" spans="1:23" x14ac:dyDescent="0.3">
      <c r="A85" t="s">
        <v>35</v>
      </c>
      <c r="B85">
        <v>1012266</v>
      </c>
      <c r="C85" t="s">
        <v>36</v>
      </c>
      <c r="D85" t="s">
        <v>51</v>
      </c>
      <c r="E85" s="29">
        <v>43697</v>
      </c>
      <c r="F85" t="s">
        <v>37</v>
      </c>
      <c r="G85" t="s">
        <v>139</v>
      </c>
      <c r="H85" t="s">
        <v>38</v>
      </c>
      <c r="I85" s="30">
        <v>43676</v>
      </c>
      <c r="J85" t="s">
        <v>73</v>
      </c>
      <c r="K85" t="s">
        <v>140</v>
      </c>
      <c r="L85" t="s">
        <v>74</v>
      </c>
      <c r="M85" t="s">
        <v>141</v>
      </c>
      <c r="N85">
        <v>120</v>
      </c>
      <c r="O85" t="s">
        <v>40</v>
      </c>
      <c r="P85">
        <v>10050</v>
      </c>
      <c r="Q85">
        <v>5718</v>
      </c>
      <c r="R85">
        <v>700000</v>
      </c>
      <c r="S85">
        <v>35.58</v>
      </c>
      <c r="T85"/>
      <c r="U85"/>
      <c r="V85"/>
      <c r="W85">
        <v>35.58</v>
      </c>
    </row>
    <row r="86" spans="1:23" x14ac:dyDescent="0.3">
      <c r="A86" t="s">
        <v>35</v>
      </c>
      <c r="B86">
        <v>1012266</v>
      </c>
      <c r="C86" t="s">
        <v>36</v>
      </c>
      <c r="D86" t="s">
        <v>51</v>
      </c>
      <c r="E86" s="29">
        <v>43697</v>
      </c>
      <c r="F86" t="s">
        <v>37</v>
      </c>
      <c r="G86" t="s">
        <v>139</v>
      </c>
      <c r="H86" t="s">
        <v>38</v>
      </c>
      <c r="I86" s="30">
        <v>43676</v>
      </c>
      <c r="J86" t="s">
        <v>41</v>
      </c>
      <c r="K86" t="s">
        <v>140</v>
      </c>
      <c r="M86" t="s">
        <v>142</v>
      </c>
      <c r="N86">
        <v>120</v>
      </c>
      <c r="O86" t="s">
        <v>40</v>
      </c>
      <c r="P86">
        <v>10050</v>
      </c>
      <c r="Q86">
        <v>5718</v>
      </c>
      <c r="R86">
        <v>700000</v>
      </c>
      <c r="S86">
        <v>39.049999999999997</v>
      </c>
      <c r="T86"/>
      <c r="U86"/>
      <c r="V86"/>
      <c r="W86">
        <v>39.049999999999997</v>
      </c>
    </row>
    <row r="87" spans="1:23" x14ac:dyDescent="0.3">
      <c r="A87" t="s">
        <v>35</v>
      </c>
      <c r="B87">
        <v>1012266</v>
      </c>
      <c r="C87" t="s">
        <v>36</v>
      </c>
      <c r="D87" t="s">
        <v>51</v>
      </c>
      <c r="E87" s="29">
        <v>43697</v>
      </c>
      <c r="F87" t="s">
        <v>37</v>
      </c>
      <c r="G87" t="s">
        <v>139</v>
      </c>
      <c r="H87" t="s">
        <v>38</v>
      </c>
      <c r="I87" s="30">
        <v>43676</v>
      </c>
      <c r="J87" t="s">
        <v>73</v>
      </c>
      <c r="K87" t="s">
        <v>140</v>
      </c>
      <c r="L87" t="s">
        <v>143</v>
      </c>
      <c r="M87" t="s">
        <v>144</v>
      </c>
      <c r="N87">
        <v>120</v>
      </c>
      <c r="O87" t="s">
        <v>40</v>
      </c>
      <c r="P87">
        <v>10050</v>
      </c>
      <c r="Q87">
        <v>5718</v>
      </c>
      <c r="R87">
        <v>700000</v>
      </c>
      <c r="S87">
        <v>43.85</v>
      </c>
      <c r="T87"/>
      <c r="U87"/>
      <c r="V87">
        <v>43.85</v>
      </c>
    </row>
    <row r="88" spans="1:23" x14ac:dyDescent="0.3">
      <c r="A88" t="s">
        <v>35</v>
      </c>
      <c r="B88">
        <v>1012266</v>
      </c>
      <c r="C88" t="s">
        <v>36</v>
      </c>
      <c r="D88" t="s">
        <v>51</v>
      </c>
      <c r="E88" s="29">
        <v>43697</v>
      </c>
      <c r="F88" t="s">
        <v>37</v>
      </c>
      <c r="G88" t="s">
        <v>139</v>
      </c>
      <c r="H88" t="s">
        <v>38</v>
      </c>
      <c r="I88" s="30">
        <v>43676</v>
      </c>
      <c r="J88" t="s">
        <v>73</v>
      </c>
      <c r="K88" t="s">
        <v>140</v>
      </c>
      <c r="L88" t="s">
        <v>143</v>
      </c>
      <c r="M88" t="s">
        <v>145</v>
      </c>
      <c r="N88">
        <v>120</v>
      </c>
      <c r="O88" t="s">
        <v>40</v>
      </c>
      <c r="P88">
        <v>10050</v>
      </c>
      <c r="Q88">
        <v>5718</v>
      </c>
      <c r="R88">
        <v>700000</v>
      </c>
      <c r="S88">
        <v>44.71</v>
      </c>
      <c r="T88"/>
      <c r="U88"/>
      <c r="V88">
        <v>44.71</v>
      </c>
    </row>
    <row r="89" spans="1:23" x14ac:dyDescent="0.3">
      <c r="A89" t="s">
        <v>35</v>
      </c>
      <c r="B89">
        <v>1012266</v>
      </c>
      <c r="C89" t="s">
        <v>36</v>
      </c>
      <c r="D89" t="s">
        <v>51</v>
      </c>
      <c r="E89" s="29">
        <v>43697</v>
      </c>
      <c r="F89" t="s">
        <v>37</v>
      </c>
      <c r="G89" t="s">
        <v>134</v>
      </c>
      <c r="H89" t="s">
        <v>38</v>
      </c>
      <c r="I89" s="30">
        <v>43669</v>
      </c>
      <c r="J89" t="s">
        <v>73</v>
      </c>
      <c r="K89" t="s">
        <v>135</v>
      </c>
      <c r="L89" t="s">
        <v>146</v>
      </c>
      <c r="M89" t="s">
        <v>147</v>
      </c>
      <c r="N89">
        <v>120</v>
      </c>
      <c r="O89" t="s">
        <v>40</v>
      </c>
      <c r="P89">
        <v>10050</v>
      </c>
      <c r="Q89">
        <v>5718</v>
      </c>
      <c r="R89">
        <v>700000</v>
      </c>
      <c r="S89">
        <v>45.96</v>
      </c>
      <c r="T89"/>
      <c r="U89"/>
      <c r="V89"/>
      <c r="W89">
        <v>45.96</v>
      </c>
    </row>
    <row r="90" spans="1:23" x14ac:dyDescent="0.3">
      <c r="A90" t="s">
        <v>35</v>
      </c>
      <c r="B90">
        <v>1012266</v>
      </c>
      <c r="C90" t="s">
        <v>36</v>
      </c>
      <c r="D90" t="s">
        <v>51</v>
      </c>
      <c r="E90" s="29">
        <v>43697</v>
      </c>
      <c r="F90" t="s">
        <v>37</v>
      </c>
      <c r="G90" t="s">
        <v>134</v>
      </c>
      <c r="H90" t="s">
        <v>38</v>
      </c>
      <c r="I90" s="30">
        <v>43667</v>
      </c>
      <c r="J90" t="s">
        <v>73</v>
      </c>
      <c r="K90" t="s">
        <v>135</v>
      </c>
      <c r="L90" t="s">
        <v>146</v>
      </c>
      <c r="M90" t="s">
        <v>148</v>
      </c>
      <c r="N90">
        <v>120</v>
      </c>
      <c r="O90" t="s">
        <v>40</v>
      </c>
      <c r="P90">
        <v>10050</v>
      </c>
      <c r="Q90">
        <v>5718</v>
      </c>
      <c r="R90">
        <v>700000</v>
      </c>
      <c r="S90">
        <v>46.35</v>
      </c>
      <c r="T90"/>
      <c r="U90"/>
      <c r="V90"/>
      <c r="W90">
        <v>46.35</v>
      </c>
    </row>
    <row r="91" spans="1:23" x14ac:dyDescent="0.3">
      <c r="A91" t="s">
        <v>35</v>
      </c>
      <c r="B91">
        <v>1012266</v>
      </c>
      <c r="C91" t="s">
        <v>36</v>
      </c>
      <c r="D91" t="s">
        <v>51</v>
      </c>
      <c r="E91" s="29">
        <v>43697</v>
      </c>
      <c r="F91" t="s">
        <v>37</v>
      </c>
      <c r="G91" t="s">
        <v>139</v>
      </c>
      <c r="H91" t="s">
        <v>38</v>
      </c>
      <c r="I91" s="30">
        <v>43677</v>
      </c>
      <c r="J91" t="s">
        <v>41</v>
      </c>
      <c r="K91" t="s">
        <v>140</v>
      </c>
      <c r="M91" t="s">
        <v>149</v>
      </c>
      <c r="N91">
        <v>120</v>
      </c>
      <c r="O91" t="s">
        <v>40</v>
      </c>
      <c r="P91">
        <v>10050</v>
      </c>
      <c r="Q91">
        <v>5718</v>
      </c>
      <c r="R91">
        <v>700000</v>
      </c>
      <c r="S91">
        <v>49.05</v>
      </c>
      <c r="T91"/>
      <c r="U91"/>
      <c r="V91">
        <v>49.05</v>
      </c>
    </row>
    <row r="92" spans="1:23" x14ac:dyDescent="0.3">
      <c r="A92" t="s">
        <v>35</v>
      </c>
      <c r="B92">
        <v>1012266</v>
      </c>
      <c r="C92" t="s">
        <v>36</v>
      </c>
      <c r="D92" t="s">
        <v>51</v>
      </c>
      <c r="E92" s="29">
        <v>43697</v>
      </c>
      <c r="F92" t="s">
        <v>37</v>
      </c>
      <c r="G92" t="s">
        <v>134</v>
      </c>
      <c r="H92" t="s">
        <v>38</v>
      </c>
      <c r="I92" s="30">
        <v>43667</v>
      </c>
      <c r="J92" t="s">
        <v>82</v>
      </c>
      <c r="K92" t="s">
        <v>135</v>
      </c>
      <c r="L92" t="s">
        <v>74</v>
      </c>
      <c r="M92" t="s">
        <v>150</v>
      </c>
      <c r="N92">
        <v>120</v>
      </c>
      <c r="O92" t="s">
        <v>40</v>
      </c>
      <c r="P92">
        <v>10050</v>
      </c>
      <c r="Q92">
        <v>5718</v>
      </c>
      <c r="R92">
        <v>700000</v>
      </c>
      <c r="S92">
        <v>291.77999999999997</v>
      </c>
      <c r="T92"/>
      <c r="U92"/>
      <c r="V92"/>
      <c r="W92">
        <v>291.77999999999997</v>
      </c>
    </row>
    <row r="93" spans="1:23" x14ac:dyDescent="0.3">
      <c r="A93" t="s">
        <v>35</v>
      </c>
      <c r="B93">
        <v>1012266</v>
      </c>
      <c r="C93" t="s">
        <v>36</v>
      </c>
      <c r="D93" t="s">
        <v>51</v>
      </c>
      <c r="E93" s="29">
        <v>43697</v>
      </c>
      <c r="F93" t="s">
        <v>37</v>
      </c>
      <c r="G93" t="s">
        <v>139</v>
      </c>
      <c r="H93" t="s">
        <v>38</v>
      </c>
      <c r="I93" s="30">
        <v>43676</v>
      </c>
      <c r="J93" t="s">
        <v>82</v>
      </c>
      <c r="K93" t="s">
        <v>140</v>
      </c>
      <c r="L93" t="s">
        <v>74</v>
      </c>
      <c r="M93" t="s">
        <v>151</v>
      </c>
      <c r="N93">
        <v>120</v>
      </c>
      <c r="O93" t="s">
        <v>40</v>
      </c>
      <c r="P93">
        <v>10050</v>
      </c>
      <c r="Q93">
        <v>5718</v>
      </c>
      <c r="R93">
        <v>700000</v>
      </c>
      <c r="S93">
        <v>370.58</v>
      </c>
      <c r="T93"/>
      <c r="U93"/>
      <c r="V93"/>
      <c r="W93">
        <v>370.58</v>
      </c>
    </row>
    <row r="94" spans="1:23" x14ac:dyDescent="0.3">
      <c r="A94" t="s">
        <v>35</v>
      </c>
      <c r="B94">
        <v>1012266</v>
      </c>
      <c r="C94" t="s">
        <v>36</v>
      </c>
      <c r="D94" t="s">
        <v>51</v>
      </c>
      <c r="E94" s="29">
        <v>43697</v>
      </c>
      <c r="F94" t="s">
        <v>62</v>
      </c>
      <c r="G94" t="s">
        <v>114</v>
      </c>
      <c r="H94" t="s">
        <v>38</v>
      </c>
      <c r="L94" t="s">
        <v>121</v>
      </c>
      <c r="M94" t="s">
        <v>152</v>
      </c>
      <c r="N94">
        <v>120</v>
      </c>
      <c r="O94" t="s">
        <v>40</v>
      </c>
      <c r="P94">
        <v>10050</v>
      </c>
      <c r="Q94">
        <v>5735</v>
      </c>
      <c r="R94">
        <v>700000</v>
      </c>
      <c r="S94">
        <v>35</v>
      </c>
      <c r="T94"/>
      <c r="U94"/>
      <c r="V94"/>
      <c r="W94">
        <v>35</v>
      </c>
    </row>
    <row r="95" spans="1:23" x14ac:dyDescent="0.3">
      <c r="A95" t="s">
        <v>35</v>
      </c>
      <c r="B95">
        <v>1012266</v>
      </c>
      <c r="C95" t="s">
        <v>36</v>
      </c>
      <c r="D95" t="s">
        <v>51</v>
      </c>
      <c r="E95" s="29">
        <v>43697</v>
      </c>
      <c r="F95" t="s">
        <v>62</v>
      </c>
      <c r="G95" t="s">
        <v>114</v>
      </c>
      <c r="H95" t="s">
        <v>38</v>
      </c>
      <c r="L95" t="s">
        <v>121</v>
      </c>
      <c r="M95" t="s">
        <v>152</v>
      </c>
      <c r="N95">
        <v>120</v>
      </c>
      <c r="O95" t="s">
        <v>40</v>
      </c>
      <c r="P95">
        <v>10050</v>
      </c>
      <c r="Q95">
        <v>5735</v>
      </c>
      <c r="R95">
        <v>700000</v>
      </c>
      <c r="S95">
        <v>35</v>
      </c>
      <c r="T95"/>
      <c r="U95"/>
      <c r="V95"/>
      <c r="W95">
        <v>35</v>
      </c>
    </row>
    <row r="96" spans="1:23" x14ac:dyDescent="0.3">
      <c r="A96" t="s">
        <v>35</v>
      </c>
      <c r="B96">
        <v>1012266</v>
      </c>
      <c r="C96" t="s">
        <v>36</v>
      </c>
      <c r="D96" t="s">
        <v>51</v>
      </c>
      <c r="E96" s="29">
        <v>43697</v>
      </c>
      <c r="F96" t="s">
        <v>62</v>
      </c>
      <c r="G96" t="s">
        <v>119</v>
      </c>
      <c r="H96" t="s">
        <v>38</v>
      </c>
      <c r="L96" t="s">
        <v>121</v>
      </c>
      <c r="M96" t="s">
        <v>152</v>
      </c>
      <c r="N96">
        <v>120</v>
      </c>
      <c r="O96" t="s">
        <v>40</v>
      </c>
      <c r="P96">
        <v>10050</v>
      </c>
      <c r="Q96">
        <v>5735</v>
      </c>
      <c r="R96" s="31">
        <v>700000</v>
      </c>
      <c r="S96" s="31">
        <v>35</v>
      </c>
      <c r="T96" s="31"/>
      <c r="U96" s="31"/>
      <c r="V96" s="31"/>
      <c r="W96" s="31">
        <v>35</v>
      </c>
    </row>
    <row r="97" spans="1:24" x14ac:dyDescent="0.3">
      <c r="R97" s="24" t="s">
        <v>42</v>
      </c>
      <c r="S97" s="32">
        <f>SUM(S67:S96)</f>
        <v>5691.590000000002</v>
      </c>
      <c r="T97" s="32">
        <f t="shared" ref="T97:W97" si="8">SUM(T67:T96)</f>
        <v>3858.8500000000004</v>
      </c>
      <c r="U97" s="32">
        <f t="shared" si="8"/>
        <v>0</v>
      </c>
      <c r="V97" s="32">
        <f t="shared" si="8"/>
        <v>808.86</v>
      </c>
      <c r="W97" s="32">
        <f t="shared" si="8"/>
        <v>1023.8799999999999</v>
      </c>
      <c r="X97" t="b">
        <f>IF(S97=SUM(T97:W97),TRUE,FALSE)</f>
        <v>1</v>
      </c>
    </row>
    <row r="98" spans="1:24" x14ac:dyDescent="0.3">
      <c r="R98" s="24" t="s">
        <v>43</v>
      </c>
      <c r="S98" s="27">
        <f>S65+S97</f>
        <v>8311.1400000000031</v>
      </c>
      <c r="T98" s="27">
        <f t="shared" ref="T98:W98" si="9">T65+T97</f>
        <v>5241.01</v>
      </c>
      <c r="U98" s="27">
        <f t="shared" si="9"/>
        <v>0</v>
      </c>
      <c r="V98" s="27">
        <f t="shared" si="9"/>
        <v>808.86</v>
      </c>
      <c r="W98" s="27">
        <f t="shared" si="9"/>
        <v>2261.2699999999995</v>
      </c>
    </row>
    <row r="102" spans="1:24" x14ac:dyDescent="0.3">
      <c r="A102" s="42" t="s">
        <v>35</v>
      </c>
      <c r="B102" s="42">
        <v>1012266</v>
      </c>
      <c r="C102" s="42" t="s">
        <v>36</v>
      </c>
      <c r="D102" s="42" t="s">
        <v>51</v>
      </c>
      <c r="E102" s="43">
        <v>43728</v>
      </c>
      <c r="F102" s="42" t="s">
        <v>62</v>
      </c>
      <c r="G102" s="42" t="s">
        <v>153</v>
      </c>
      <c r="H102" s="42" t="s">
        <v>38</v>
      </c>
      <c r="I102" s="42"/>
      <c r="J102" s="42"/>
      <c r="K102" s="42" t="s">
        <v>154</v>
      </c>
      <c r="L102" s="42"/>
      <c r="M102" s="42" t="s">
        <v>154</v>
      </c>
      <c r="N102" s="42">
        <v>120</v>
      </c>
      <c r="O102" s="42" t="s">
        <v>155</v>
      </c>
      <c r="P102" s="42">
        <v>52000</v>
      </c>
      <c r="Q102" s="42">
        <v>5712</v>
      </c>
      <c r="R102" s="42">
        <v>700000</v>
      </c>
      <c r="S102" s="42">
        <v>1302</v>
      </c>
      <c r="T102" s="42">
        <v>1302</v>
      </c>
      <c r="U102" s="42"/>
      <c r="V102" s="42"/>
      <c r="W102" s="42"/>
      <c r="X102" s="42"/>
    </row>
    <row r="103" spans="1:24" x14ac:dyDescent="0.3">
      <c r="A103" s="42" t="s">
        <v>35</v>
      </c>
      <c r="B103" s="42">
        <v>1012266</v>
      </c>
      <c r="C103" s="42" t="s">
        <v>36</v>
      </c>
      <c r="D103" s="42" t="s">
        <v>51</v>
      </c>
      <c r="E103" s="43">
        <v>43728</v>
      </c>
      <c r="F103" s="42" t="s">
        <v>37</v>
      </c>
      <c r="G103" s="42" t="s">
        <v>156</v>
      </c>
      <c r="H103" s="42" t="s">
        <v>38</v>
      </c>
      <c r="I103" s="44">
        <v>43711</v>
      </c>
      <c r="J103" s="42" t="s">
        <v>52</v>
      </c>
      <c r="K103" s="42" t="s">
        <v>157</v>
      </c>
      <c r="L103" s="42"/>
      <c r="M103" s="42" t="s">
        <v>158</v>
      </c>
      <c r="N103" s="42">
        <v>120</v>
      </c>
      <c r="O103" s="42" t="s">
        <v>40</v>
      </c>
      <c r="P103" s="42">
        <v>10050</v>
      </c>
      <c r="Q103" s="42">
        <v>5718</v>
      </c>
      <c r="R103" s="42">
        <v>700000</v>
      </c>
      <c r="S103" s="42">
        <v>12.02</v>
      </c>
      <c r="T103" s="42"/>
      <c r="U103" s="42"/>
      <c r="V103" s="42"/>
      <c r="W103" s="42">
        <v>12.02</v>
      </c>
      <c r="X103" s="42"/>
    </row>
    <row r="104" spans="1:24" x14ac:dyDescent="0.3">
      <c r="A104" s="42" t="s">
        <v>35</v>
      </c>
      <c r="B104" s="42">
        <v>1012266</v>
      </c>
      <c r="C104" s="42" t="s">
        <v>36</v>
      </c>
      <c r="D104" s="42" t="s">
        <v>51</v>
      </c>
      <c r="E104" s="43">
        <v>43728</v>
      </c>
      <c r="F104" s="42" t="s">
        <v>37</v>
      </c>
      <c r="G104" s="42" t="s">
        <v>156</v>
      </c>
      <c r="H104" s="42" t="s">
        <v>38</v>
      </c>
      <c r="I104" s="44">
        <v>43711</v>
      </c>
      <c r="J104" s="42" t="s">
        <v>41</v>
      </c>
      <c r="K104" s="42" t="s">
        <v>157</v>
      </c>
      <c r="L104" s="42"/>
      <c r="M104" s="42" t="s">
        <v>159</v>
      </c>
      <c r="N104" s="42">
        <v>120</v>
      </c>
      <c r="O104" s="42" t="s">
        <v>40</v>
      </c>
      <c r="P104" s="42">
        <v>10050</v>
      </c>
      <c r="Q104" s="42">
        <v>5718</v>
      </c>
      <c r="R104" s="31">
        <v>700000</v>
      </c>
      <c r="S104" s="31">
        <v>21.67</v>
      </c>
      <c r="T104" s="31"/>
      <c r="U104" s="31"/>
      <c r="V104" s="31"/>
      <c r="W104" s="31">
        <v>21.67</v>
      </c>
      <c r="X104" s="31"/>
    </row>
    <row r="105" spans="1:24" x14ac:dyDescent="0.3">
      <c r="R105" s="24" t="s">
        <v>42</v>
      </c>
      <c r="S105" s="32">
        <f>SUM(S102:S104)</f>
        <v>1335.69</v>
      </c>
      <c r="T105" s="32">
        <f t="shared" ref="T105:W105" si="10">SUM(T102:T104)</f>
        <v>1302</v>
      </c>
      <c r="U105" s="32">
        <f t="shared" si="10"/>
        <v>0</v>
      </c>
      <c r="V105" s="32">
        <f t="shared" si="10"/>
        <v>0</v>
      </c>
      <c r="W105" s="32">
        <f t="shared" si="10"/>
        <v>33.69</v>
      </c>
      <c r="X105" s="42" t="b">
        <f>IF(S105=SUM(T105:W105),TRUE,FALSE)</f>
        <v>1</v>
      </c>
    </row>
    <row r="106" spans="1:24" x14ac:dyDescent="0.3">
      <c r="R106" s="24" t="s">
        <v>43</v>
      </c>
      <c r="S106" s="27">
        <f>S98+S105</f>
        <v>9646.8300000000036</v>
      </c>
      <c r="T106" s="27">
        <f t="shared" ref="T106:W106" si="11">T98+T105</f>
        <v>6543.01</v>
      </c>
      <c r="U106" s="27">
        <f t="shared" si="11"/>
        <v>0</v>
      </c>
      <c r="V106" s="27">
        <f t="shared" si="11"/>
        <v>808.86</v>
      </c>
      <c r="W106" s="27">
        <f t="shared" si="11"/>
        <v>2294.9599999999996</v>
      </c>
      <c r="X106" s="42"/>
    </row>
    <row r="109" spans="1:24" x14ac:dyDescent="0.3">
      <c r="A109" s="45" t="s">
        <v>35</v>
      </c>
      <c r="B109" s="45">
        <v>1012266</v>
      </c>
      <c r="C109" s="45" t="s">
        <v>36</v>
      </c>
      <c r="D109" s="45" t="s">
        <v>51</v>
      </c>
      <c r="E109" s="46">
        <v>43758</v>
      </c>
      <c r="F109" s="45" t="s">
        <v>62</v>
      </c>
      <c r="G109" s="45" t="s">
        <v>160</v>
      </c>
      <c r="H109" s="45" t="s">
        <v>38</v>
      </c>
      <c r="I109" s="45"/>
      <c r="J109" s="45"/>
      <c r="K109" s="45"/>
      <c r="L109" s="45" t="s">
        <v>115</v>
      </c>
      <c r="M109" s="45" t="s">
        <v>161</v>
      </c>
      <c r="N109" s="45">
        <v>120</v>
      </c>
      <c r="O109" s="45" t="s">
        <v>40</v>
      </c>
      <c r="P109" s="45">
        <v>10050</v>
      </c>
      <c r="Q109" s="45">
        <v>5711</v>
      </c>
      <c r="R109" s="45">
        <v>700000</v>
      </c>
      <c r="S109" s="27">
        <v>-209</v>
      </c>
      <c r="T109" s="27">
        <v>-209</v>
      </c>
    </row>
    <row r="110" spans="1:24" x14ac:dyDescent="0.3">
      <c r="A110" s="45" t="s">
        <v>35</v>
      </c>
      <c r="B110" s="45">
        <v>1012266</v>
      </c>
      <c r="C110" s="45" t="s">
        <v>36</v>
      </c>
      <c r="D110" s="45" t="s">
        <v>51</v>
      </c>
      <c r="E110" s="46">
        <v>43758</v>
      </c>
      <c r="F110" s="45" t="s">
        <v>62</v>
      </c>
      <c r="G110" s="45" t="s">
        <v>160</v>
      </c>
      <c r="H110" s="45" t="s">
        <v>38</v>
      </c>
      <c r="I110" s="45"/>
      <c r="J110" s="45"/>
      <c r="K110" s="45"/>
      <c r="L110" s="45" t="s">
        <v>115</v>
      </c>
      <c r="M110" s="45" t="s">
        <v>161</v>
      </c>
      <c r="N110" s="45">
        <v>120</v>
      </c>
      <c r="O110" s="45" t="s">
        <v>40</v>
      </c>
      <c r="P110" s="45">
        <v>10050</v>
      </c>
      <c r="Q110" s="45">
        <v>5711</v>
      </c>
      <c r="R110" s="45">
        <v>700000</v>
      </c>
      <c r="S110" s="27">
        <v>-179</v>
      </c>
      <c r="T110" s="27">
        <v>-179</v>
      </c>
    </row>
    <row r="111" spans="1:24" x14ac:dyDescent="0.3">
      <c r="A111" s="45" t="s">
        <v>35</v>
      </c>
      <c r="B111" s="45">
        <v>1012266</v>
      </c>
      <c r="C111" s="45" t="s">
        <v>36</v>
      </c>
      <c r="D111" s="45" t="s">
        <v>51</v>
      </c>
      <c r="E111" s="46">
        <v>43758</v>
      </c>
      <c r="F111" s="45" t="s">
        <v>62</v>
      </c>
      <c r="G111" s="45" t="s">
        <v>162</v>
      </c>
      <c r="H111" s="45" t="s">
        <v>38</v>
      </c>
      <c r="I111" s="45"/>
      <c r="J111" s="45"/>
      <c r="K111" s="45"/>
      <c r="L111" s="45" t="s">
        <v>115</v>
      </c>
      <c r="M111" s="45" t="s">
        <v>163</v>
      </c>
      <c r="N111" s="45">
        <v>120</v>
      </c>
      <c r="O111" s="45" t="s">
        <v>40</v>
      </c>
      <c r="P111" s="45">
        <v>10050</v>
      </c>
      <c r="Q111" s="45">
        <v>5711</v>
      </c>
      <c r="R111" s="45">
        <v>700000</v>
      </c>
      <c r="S111" s="27">
        <v>170.48</v>
      </c>
      <c r="T111" s="27">
        <v>170.48</v>
      </c>
    </row>
    <row r="112" spans="1:24" x14ac:dyDescent="0.3">
      <c r="A112" s="45" t="s">
        <v>35</v>
      </c>
      <c r="B112" s="45">
        <v>1012266</v>
      </c>
      <c r="C112" s="45" t="s">
        <v>36</v>
      </c>
      <c r="D112" s="45" t="s">
        <v>51</v>
      </c>
      <c r="E112" s="46">
        <v>43758</v>
      </c>
      <c r="F112" s="45" t="s">
        <v>62</v>
      </c>
      <c r="G112" s="45" t="s">
        <v>162</v>
      </c>
      <c r="H112" s="45" t="s">
        <v>38</v>
      </c>
      <c r="I112" s="45"/>
      <c r="J112" s="45"/>
      <c r="K112" s="45"/>
      <c r="L112" s="45" t="s">
        <v>115</v>
      </c>
      <c r="M112" s="45" t="s">
        <v>164</v>
      </c>
      <c r="N112" s="45">
        <v>120</v>
      </c>
      <c r="O112" s="45" t="s">
        <v>40</v>
      </c>
      <c r="P112" s="45">
        <v>10050</v>
      </c>
      <c r="Q112" s="45">
        <v>5711</v>
      </c>
      <c r="R112" s="45">
        <v>700000</v>
      </c>
      <c r="S112" s="27">
        <v>170.48</v>
      </c>
      <c r="T112" s="27">
        <v>170.48</v>
      </c>
    </row>
    <row r="113" spans="1:23" x14ac:dyDescent="0.3">
      <c r="A113" s="45" t="s">
        <v>35</v>
      </c>
      <c r="B113" s="45">
        <v>1012266</v>
      </c>
      <c r="C113" s="45" t="s">
        <v>36</v>
      </c>
      <c r="D113" s="45" t="s">
        <v>51</v>
      </c>
      <c r="E113" s="46">
        <v>43758</v>
      </c>
      <c r="F113" s="45" t="s">
        <v>62</v>
      </c>
      <c r="G113" s="45" t="s">
        <v>162</v>
      </c>
      <c r="H113" s="45" t="s">
        <v>38</v>
      </c>
      <c r="I113" s="45"/>
      <c r="J113" s="45"/>
      <c r="K113" s="45"/>
      <c r="L113" s="45" t="s">
        <v>115</v>
      </c>
      <c r="M113" s="45" t="s">
        <v>165</v>
      </c>
      <c r="N113" s="45">
        <v>120</v>
      </c>
      <c r="O113" s="45" t="s">
        <v>40</v>
      </c>
      <c r="P113" s="45">
        <v>10050</v>
      </c>
      <c r="Q113" s="45">
        <v>5711</v>
      </c>
      <c r="R113" s="45">
        <v>700000</v>
      </c>
      <c r="S113" s="27">
        <v>170.48</v>
      </c>
      <c r="T113" s="27">
        <v>170.48</v>
      </c>
    </row>
    <row r="114" spans="1:23" x14ac:dyDescent="0.3">
      <c r="A114" s="45" t="s">
        <v>35</v>
      </c>
      <c r="B114" s="45">
        <v>1012266</v>
      </c>
      <c r="C114" s="45" t="s">
        <v>36</v>
      </c>
      <c r="D114" s="45" t="s">
        <v>51</v>
      </c>
      <c r="E114" s="46">
        <v>43758</v>
      </c>
      <c r="F114" s="45" t="s">
        <v>62</v>
      </c>
      <c r="G114" s="45" t="s">
        <v>162</v>
      </c>
      <c r="H114" s="45" t="s">
        <v>38</v>
      </c>
      <c r="I114" s="45"/>
      <c r="J114" s="45"/>
      <c r="K114" s="45"/>
      <c r="L114" s="45" t="s">
        <v>115</v>
      </c>
      <c r="M114" s="45" t="s">
        <v>166</v>
      </c>
      <c r="N114" s="45">
        <v>120</v>
      </c>
      <c r="O114" s="45" t="s">
        <v>40</v>
      </c>
      <c r="P114" s="45">
        <v>10050</v>
      </c>
      <c r="Q114" s="45">
        <v>5711</v>
      </c>
      <c r="R114" s="45">
        <v>700000</v>
      </c>
      <c r="S114" s="27">
        <v>170.48</v>
      </c>
      <c r="T114" s="27">
        <v>170.48</v>
      </c>
    </row>
    <row r="115" spans="1:23" x14ac:dyDescent="0.3">
      <c r="A115" s="45" t="s">
        <v>35</v>
      </c>
      <c r="B115" s="45">
        <v>1012266</v>
      </c>
      <c r="C115" s="45" t="s">
        <v>36</v>
      </c>
      <c r="D115" s="45" t="s">
        <v>51</v>
      </c>
      <c r="E115" s="46">
        <v>43758</v>
      </c>
      <c r="F115" s="45" t="s">
        <v>62</v>
      </c>
      <c r="G115" s="45" t="s">
        <v>160</v>
      </c>
      <c r="H115" s="45" t="s">
        <v>38</v>
      </c>
      <c r="I115" s="45"/>
      <c r="J115" s="45"/>
      <c r="K115" s="45"/>
      <c r="L115" s="45" t="s">
        <v>115</v>
      </c>
      <c r="M115" s="45" t="s">
        <v>167</v>
      </c>
      <c r="N115" s="45">
        <v>120</v>
      </c>
      <c r="O115" s="45" t="s">
        <v>40</v>
      </c>
      <c r="P115" s="45">
        <v>10050</v>
      </c>
      <c r="Q115" s="45">
        <v>5711</v>
      </c>
      <c r="R115" s="45">
        <v>700000</v>
      </c>
      <c r="S115" s="27">
        <v>388</v>
      </c>
      <c r="T115" s="27">
        <v>388</v>
      </c>
    </row>
    <row r="116" spans="1:23" x14ac:dyDescent="0.3">
      <c r="A116" s="45" t="s">
        <v>35</v>
      </c>
      <c r="B116" s="45">
        <v>1012266</v>
      </c>
      <c r="C116" s="45" t="s">
        <v>36</v>
      </c>
      <c r="D116" s="45" t="s">
        <v>51</v>
      </c>
      <c r="E116" s="46">
        <v>43758</v>
      </c>
      <c r="F116" s="45" t="s">
        <v>62</v>
      </c>
      <c r="G116" s="45" t="s">
        <v>160</v>
      </c>
      <c r="H116" s="45" t="s">
        <v>38</v>
      </c>
      <c r="I116" s="45"/>
      <c r="J116" s="45"/>
      <c r="K116" s="45"/>
      <c r="L116" s="45" t="s">
        <v>115</v>
      </c>
      <c r="M116" s="45" t="s">
        <v>168</v>
      </c>
      <c r="N116" s="45">
        <v>120</v>
      </c>
      <c r="O116" s="45" t="s">
        <v>40</v>
      </c>
      <c r="P116" s="45">
        <v>10050</v>
      </c>
      <c r="Q116" s="45">
        <v>5711</v>
      </c>
      <c r="R116" s="45">
        <v>700000</v>
      </c>
      <c r="S116" s="27">
        <v>398.1</v>
      </c>
      <c r="T116" s="27">
        <v>398.1</v>
      </c>
    </row>
    <row r="117" spans="1:23" x14ac:dyDescent="0.3">
      <c r="A117" s="45" t="s">
        <v>35</v>
      </c>
      <c r="B117" s="45">
        <v>1012266</v>
      </c>
      <c r="C117" s="45" t="s">
        <v>36</v>
      </c>
      <c r="D117" s="45" t="s">
        <v>51</v>
      </c>
      <c r="E117" s="46">
        <v>43758</v>
      </c>
      <c r="F117" s="45" t="s">
        <v>62</v>
      </c>
      <c r="G117" s="45" t="s">
        <v>169</v>
      </c>
      <c r="H117" s="45" t="s">
        <v>38</v>
      </c>
      <c r="I117" s="45"/>
      <c r="J117" s="45"/>
      <c r="K117" s="45"/>
      <c r="L117" s="45" t="s">
        <v>115</v>
      </c>
      <c r="M117" s="45" t="s">
        <v>170</v>
      </c>
      <c r="N117" s="45">
        <v>120</v>
      </c>
      <c r="O117" s="45" t="s">
        <v>40</v>
      </c>
      <c r="P117" s="45">
        <v>10050</v>
      </c>
      <c r="Q117" s="45">
        <v>5711</v>
      </c>
      <c r="R117" s="45">
        <v>700000</v>
      </c>
      <c r="S117" s="27">
        <v>411.44</v>
      </c>
      <c r="T117" s="27">
        <v>411.44</v>
      </c>
    </row>
    <row r="118" spans="1:23" x14ac:dyDescent="0.3">
      <c r="A118" s="45" t="s">
        <v>35</v>
      </c>
      <c r="B118" s="45">
        <v>1012266</v>
      </c>
      <c r="C118" s="45" t="s">
        <v>36</v>
      </c>
      <c r="D118" s="45" t="s">
        <v>51</v>
      </c>
      <c r="E118" s="46">
        <v>43758</v>
      </c>
      <c r="F118" s="45" t="s">
        <v>37</v>
      </c>
      <c r="G118" s="45" t="s">
        <v>171</v>
      </c>
      <c r="H118" s="45" t="s">
        <v>38</v>
      </c>
      <c r="I118" s="47">
        <v>43731</v>
      </c>
      <c r="J118" s="45" t="s">
        <v>73</v>
      </c>
      <c r="K118" s="45" t="s">
        <v>172</v>
      </c>
      <c r="L118" s="45" t="s">
        <v>146</v>
      </c>
      <c r="M118" s="45" t="s">
        <v>173</v>
      </c>
      <c r="N118" s="45">
        <v>120</v>
      </c>
      <c r="O118" s="45" t="s">
        <v>40</v>
      </c>
      <c r="P118" s="45">
        <v>10050</v>
      </c>
      <c r="Q118" s="45">
        <v>5718</v>
      </c>
      <c r="R118" s="45">
        <v>700000</v>
      </c>
      <c r="S118" s="27">
        <v>14.13</v>
      </c>
      <c r="W118" s="27">
        <v>14.13</v>
      </c>
    </row>
    <row r="119" spans="1:23" x14ac:dyDescent="0.3">
      <c r="A119" s="45" t="s">
        <v>35</v>
      </c>
      <c r="B119" s="45">
        <v>1012266</v>
      </c>
      <c r="C119" s="45" t="s">
        <v>36</v>
      </c>
      <c r="D119" s="45" t="s">
        <v>51</v>
      </c>
      <c r="E119" s="46">
        <v>43758</v>
      </c>
      <c r="F119" s="45" t="s">
        <v>37</v>
      </c>
      <c r="G119" s="45" t="s">
        <v>174</v>
      </c>
      <c r="H119" s="45" t="s">
        <v>38</v>
      </c>
      <c r="I119" s="47">
        <v>43717</v>
      </c>
      <c r="J119" s="45" t="s">
        <v>52</v>
      </c>
      <c r="K119" s="45" t="s">
        <v>175</v>
      </c>
      <c r="L119" s="45"/>
      <c r="M119" s="45" t="s">
        <v>176</v>
      </c>
      <c r="N119" s="45">
        <v>120</v>
      </c>
      <c r="O119" s="45" t="s">
        <v>40</v>
      </c>
      <c r="P119" s="45">
        <v>10050</v>
      </c>
      <c r="Q119" s="45">
        <v>5718</v>
      </c>
      <c r="R119" s="45">
        <v>700000</v>
      </c>
      <c r="S119" s="27">
        <v>14.42</v>
      </c>
      <c r="W119" s="27">
        <v>14.42</v>
      </c>
    </row>
    <row r="120" spans="1:23" x14ac:dyDescent="0.3">
      <c r="A120" s="45" t="s">
        <v>35</v>
      </c>
      <c r="B120" s="45">
        <v>1012266</v>
      </c>
      <c r="C120" s="45" t="s">
        <v>36</v>
      </c>
      <c r="D120" s="45" t="s">
        <v>51</v>
      </c>
      <c r="E120" s="46">
        <v>43758</v>
      </c>
      <c r="F120" s="45" t="s">
        <v>37</v>
      </c>
      <c r="G120" s="45" t="s">
        <v>174</v>
      </c>
      <c r="H120" s="45" t="s">
        <v>38</v>
      </c>
      <c r="I120" s="47">
        <v>43724</v>
      </c>
      <c r="J120" s="45" t="s">
        <v>52</v>
      </c>
      <c r="K120" s="45" t="s">
        <v>175</v>
      </c>
      <c r="L120" s="45"/>
      <c r="M120" s="45" t="s">
        <v>177</v>
      </c>
      <c r="N120" s="45">
        <v>120</v>
      </c>
      <c r="O120" s="45" t="s">
        <v>40</v>
      </c>
      <c r="P120" s="45">
        <v>10050</v>
      </c>
      <c r="Q120" s="45">
        <v>5718</v>
      </c>
      <c r="R120" s="45">
        <v>700000</v>
      </c>
      <c r="S120" s="27">
        <v>14.42</v>
      </c>
      <c r="W120" s="27">
        <v>14.42</v>
      </c>
    </row>
    <row r="121" spans="1:23" x14ac:dyDescent="0.3">
      <c r="A121" s="45" t="s">
        <v>35</v>
      </c>
      <c r="B121" s="45">
        <v>1012266</v>
      </c>
      <c r="C121" s="45" t="s">
        <v>36</v>
      </c>
      <c r="D121" s="45" t="s">
        <v>51</v>
      </c>
      <c r="E121" s="46">
        <v>43758</v>
      </c>
      <c r="F121" s="45" t="s">
        <v>37</v>
      </c>
      <c r="G121" s="45" t="s">
        <v>174</v>
      </c>
      <c r="H121" s="45" t="s">
        <v>38</v>
      </c>
      <c r="I121" s="47">
        <v>43721</v>
      </c>
      <c r="J121" s="45" t="s">
        <v>52</v>
      </c>
      <c r="K121" s="45" t="s">
        <v>175</v>
      </c>
      <c r="L121" s="45"/>
      <c r="M121" s="45" t="s">
        <v>178</v>
      </c>
      <c r="N121" s="45">
        <v>120</v>
      </c>
      <c r="O121" s="45" t="s">
        <v>40</v>
      </c>
      <c r="P121" s="45">
        <v>10050</v>
      </c>
      <c r="Q121" s="45">
        <v>5718</v>
      </c>
      <c r="R121" s="45">
        <v>700000</v>
      </c>
      <c r="S121" s="27">
        <v>14.42</v>
      </c>
      <c r="W121" s="27">
        <v>14.42</v>
      </c>
    </row>
    <row r="122" spans="1:23" x14ac:dyDescent="0.3">
      <c r="A122" s="45" t="s">
        <v>35</v>
      </c>
      <c r="B122" s="45">
        <v>1012266</v>
      </c>
      <c r="C122" s="45" t="s">
        <v>36</v>
      </c>
      <c r="D122" s="45" t="s">
        <v>51</v>
      </c>
      <c r="E122" s="46">
        <v>43758</v>
      </c>
      <c r="F122" s="45" t="s">
        <v>37</v>
      </c>
      <c r="G122" s="45" t="s">
        <v>171</v>
      </c>
      <c r="H122" s="45" t="s">
        <v>38</v>
      </c>
      <c r="I122" s="47">
        <v>43734</v>
      </c>
      <c r="J122" s="45" t="s">
        <v>73</v>
      </c>
      <c r="K122" s="45" t="s">
        <v>172</v>
      </c>
      <c r="L122" s="45" t="s">
        <v>146</v>
      </c>
      <c r="M122" s="45" t="s">
        <v>179</v>
      </c>
      <c r="N122" s="45">
        <v>120</v>
      </c>
      <c r="O122" s="45" t="s">
        <v>40</v>
      </c>
      <c r="P122" s="45">
        <v>10050</v>
      </c>
      <c r="Q122" s="45">
        <v>5718</v>
      </c>
      <c r="R122" s="45">
        <v>700000</v>
      </c>
      <c r="S122" s="27">
        <v>15.77</v>
      </c>
      <c r="W122" s="27">
        <v>15.77</v>
      </c>
    </row>
    <row r="123" spans="1:23" x14ac:dyDescent="0.3">
      <c r="A123" s="45" t="s">
        <v>35</v>
      </c>
      <c r="B123" s="45">
        <v>1012266</v>
      </c>
      <c r="C123" s="45" t="s">
        <v>36</v>
      </c>
      <c r="D123" s="45" t="s">
        <v>51</v>
      </c>
      <c r="E123" s="46">
        <v>43758</v>
      </c>
      <c r="F123" s="45" t="s">
        <v>37</v>
      </c>
      <c r="G123" s="45" t="s">
        <v>174</v>
      </c>
      <c r="H123" s="45" t="s">
        <v>38</v>
      </c>
      <c r="I123" s="47">
        <v>43721</v>
      </c>
      <c r="J123" s="45" t="s">
        <v>41</v>
      </c>
      <c r="K123" s="45" t="s">
        <v>175</v>
      </c>
      <c r="L123" s="45"/>
      <c r="M123" s="45" t="s">
        <v>180</v>
      </c>
      <c r="N123" s="45">
        <v>120</v>
      </c>
      <c r="O123" s="45" t="s">
        <v>40</v>
      </c>
      <c r="P123" s="45">
        <v>10050</v>
      </c>
      <c r="Q123" s="45">
        <v>5718</v>
      </c>
      <c r="R123" s="45">
        <v>700000</v>
      </c>
      <c r="S123" s="27">
        <v>21.67</v>
      </c>
      <c r="W123" s="27">
        <v>21.67</v>
      </c>
    </row>
    <row r="124" spans="1:23" x14ac:dyDescent="0.3">
      <c r="A124" s="45" t="s">
        <v>35</v>
      </c>
      <c r="B124" s="45">
        <v>1012266</v>
      </c>
      <c r="C124" s="45" t="s">
        <v>36</v>
      </c>
      <c r="D124" s="45" t="s">
        <v>51</v>
      </c>
      <c r="E124" s="46">
        <v>43758</v>
      </c>
      <c r="F124" s="45" t="s">
        <v>37</v>
      </c>
      <c r="G124" s="45" t="s">
        <v>171</v>
      </c>
      <c r="H124" s="45" t="s">
        <v>38</v>
      </c>
      <c r="I124" s="47">
        <v>43734</v>
      </c>
      <c r="J124" s="45" t="s">
        <v>41</v>
      </c>
      <c r="K124" s="45" t="s">
        <v>172</v>
      </c>
      <c r="L124" s="45"/>
      <c r="M124" s="45" t="s">
        <v>181</v>
      </c>
      <c r="N124" s="45">
        <v>120</v>
      </c>
      <c r="O124" s="45" t="s">
        <v>40</v>
      </c>
      <c r="P124" s="45">
        <v>10050</v>
      </c>
      <c r="Q124" s="45">
        <v>5718</v>
      </c>
      <c r="R124" s="45">
        <v>700000</v>
      </c>
      <c r="S124" s="27">
        <v>31.67</v>
      </c>
      <c r="W124" s="27">
        <v>31.67</v>
      </c>
    </row>
    <row r="125" spans="1:23" x14ac:dyDescent="0.3">
      <c r="A125" s="45" t="s">
        <v>35</v>
      </c>
      <c r="B125" s="45">
        <v>1012266</v>
      </c>
      <c r="C125" s="45" t="s">
        <v>36</v>
      </c>
      <c r="D125" s="45" t="s">
        <v>51</v>
      </c>
      <c r="E125" s="46">
        <v>43758</v>
      </c>
      <c r="F125" s="45" t="s">
        <v>37</v>
      </c>
      <c r="G125" s="45" t="s">
        <v>171</v>
      </c>
      <c r="H125" s="45" t="s">
        <v>38</v>
      </c>
      <c r="I125" s="47">
        <v>43732</v>
      </c>
      <c r="J125" s="45" t="s">
        <v>41</v>
      </c>
      <c r="K125" s="45" t="s">
        <v>172</v>
      </c>
      <c r="L125" s="45"/>
      <c r="M125" s="45" t="s">
        <v>182</v>
      </c>
      <c r="N125" s="45">
        <v>120</v>
      </c>
      <c r="O125" s="45" t="s">
        <v>40</v>
      </c>
      <c r="P125" s="45">
        <v>10050</v>
      </c>
      <c r="Q125" s="45">
        <v>5718</v>
      </c>
      <c r="R125" s="45">
        <v>700000</v>
      </c>
      <c r="S125" s="27">
        <v>31.67</v>
      </c>
      <c r="W125" s="27">
        <v>31.67</v>
      </c>
    </row>
    <row r="126" spans="1:23" x14ac:dyDescent="0.3">
      <c r="A126" s="45" t="s">
        <v>35</v>
      </c>
      <c r="B126" s="45">
        <v>1012266</v>
      </c>
      <c r="C126" s="45" t="s">
        <v>36</v>
      </c>
      <c r="D126" s="45" t="s">
        <v>51</v>
      </c>
      <c r="E126" s="46">
        <v>43758</v>
      </c>
      <c r="F126" s="45" t="s">
        <v>37</v>
      </c>
      <c r="G126" s="45" t="s">
        <v>171</v>
      </c>
      <c r="H126" s="45" t="s">
        <v>38</v>
      </c>
      <c r="I126" s="47">
        <v>43732</v>
      </c>
      <c r="J126" s="45" t="s">
        <v>73</v>
      </c>
      <c r="K126" s="45" t="s">
        <v>172</v>
      </c>
      <c r="L126" s="45" t="s">
        <v>146</v>
      </c>
      <c r="M126" s="45" t="s">
        <v>183</v>
      </c>
      <c r="N126" s="45">
        <v>120</v>
      </c>
      <c r="O126" s="45" t="s">
        <v>40</v>
      </c>
      <c r="P126" s="45">
        <v>10050</v>
      </c>
      <c r="Q126" s="45">
        <v>5718</v>
      </c>
      <c r="R126" s="45">
        <v>700000</v>
      </c>
      <c r="S126" s="27">
        <v>33.46</v>
      </c>
      <c r="W126" s="27">
        <v>33.46</v>
      </c>
    </row>
    <row r="127" spans="1:23" x14ac:dyDescent="0.3">
      <c r="A127" s="45" t="s">
        <v>35</v>
      </c>
      <c r="B127" s="45">
        <v>1012266</v>
      </c>
      <c r="C127" s="45" t="s">
        <v>36</v>
      </c>
      <c r="D127" s="45" t="s">
        <v>51</v>
      </c>
      <c r="E127" s="46">
        <v>43758</v>
      </c>
      <c r="F127" s="45" t="s">
        <v>37</v>
      </c>
      <c r="G127" s="45" t="s">
        <v>171</v>
      </c>
      <c r="H127" s="45" t="s">
        <v>38</v>
      </c>
      <c r="I127" s="47">
        <v>43733</v>
      </c>
      <c r="J127" s="45" t="s">
        <v>73</v>
      </c>
      <c r="K127" s="45" t="s">
        <v>172</v>
      </c>
      <c r="L127" s="45" t="s">
        <v>146</v>
      </c>
      <c r="M127" s="45" t="s">
        <v>184</v>
      </c>
      <c r="N127" s="45">
        <v>120</v>
      </c>
      <c r="O127" s="45" t="s">
        <v>40</v>
      </c>
      <c r="P127" s="45">
        <v>10050</v>
      </c>
      <c r="Q127" s="45">
        <v>5718</v>
      </c>
      <c r="R127" s="45">
        <v>700000</v>
      </c>
      <c r="S127" s="27">
        <v>34.9</v>
      </c>
      <c r="W127" s="27">
        <v>34.9</v>
      </c>
    </row>
    <row r="128" spans="1:23" x14ac:dyDescent="0.3">
      <c r="A128" s="45" t="s">
        <v>35</v>
      </c>
      <c r="B128" s="45">
        <v>1012266</v>
      </c>
      <c r="C128" s="45" t="s">
        <v>36</v>
      </c>
      <c r="D128" s="45" t="s">
        <v>51</v>
      </c>
      <c r="E128" s="46">
        <v>43758</v>
      </c>
      <c r="F128" s="45" t="s">
        <v>37</v>
      </c>
      <c r="G128" s="45" t="s">
        <v>171</v>
      </c>
      <c r="H128" s="45" t="s">
        <v>38</v>
      </c>
      <c r="I128" s="47">
        <v>43731</v>
      </c>
      <c r="J128" s="45" t="s">
        <v>41</v>
      </c>
      <c r="K128" s="45" t="s">
        <v>172</v>
      </c>
      <c r="L128" s="45"/>
      <c r="M128" s="45" t="s">
        <v>185</v>
      </c>
      <c r="N128" s="45">
        <v>120</v>
      </c>
      <c r="O128" s="45" t="s">
        <v>40</v>
      </c>
      <c r="P128" s="45">
        <v>10050</v>
      </c>
      <c r="Q128" s="45">
        <v>5718</v>
      </c>
      <c r="R128" s="45">
        <v>700000</v>
      </c>
      <c r="S128" s="27">
        <v>39.049999999999997</v>
      </c>
      <c r="W128" s="27">
        <v>39.049999999999997</v>
      </c>
    </row>
    <row r="129" spans="1:24" x14ac:dyDescent="0.3">
      <c r="A129" s="45" t="s">
        <v>35</v>
      </c>
      <c r="B129" s="45">
        <v>1012266</v>
      </c>
      <c r="C129" s="45" t="s">
        <v>36</v>
      </c>
      <c r="D129" s="45" t="s">
        <v>51</v>
      </c>
      <c r="E129" s="46">
        <v>43758</v>
      </c>
      <c r="F129" s="45" t="s">
        <v>37</v>
      </c>
      <c r="G129" s="45" t="s">
        <v>171</v>
      </c>
      <c r="H129" s="45" t="s">
        <v>38</v>
      </c>
      <c r="I129" s="47">
        <v>43733</v>
      </c>
      <c r="J129" s="45" t="s">
        <v>41</v>
      </c>
      <c r="K129" s="45" t="s">
        <v>172</v>
      </c>
      <c r="L129" s="45"/>
      <c r="M129" s="45" t="s">
        <v>186</v>
      </c>
      <c r="N129" s="45">
        <v>120</v>
      </c>
      <c r="O129" s="45" t="s">
        <v>40</v>
      </c>
      <c r="P129" s="45">
        <v>10050</v>
      </c>
      <c r="Q129" s="45">
        <v>5718</v>
      </c>
      <c r="R129" s="45">
        <v>700000</v>
      </c>
      <c r="S129" s="27">
        <v>39.049999999999997</v>
      </c>
      <c r="W129" s="27">
        <v>39.049999999999997</v>
      </c>
    </row>
    <row r="130" spans="1:24" x14ac:dyDescent="0.3">
      <c r="A130" s="45" t="s">
        <v>35</v>
      </c>
      <c r="B130" s="45">
        <v>1012266</v>
      </c>
      <c r="C130" s="45" t="s">
        <v>36</v>
      </c>
      <c r="D130" s="45" t="s">
        <v>51</v>
      </c>
      <c r="E130" s="46">
        <v>43758</v>
      </c>
      <c r="F130" s="45" t="s">
        <v>37</v>
      </c>
      <c r="G130" s="45" t="s">
        <v>174</v>
      </c>
      <c r="H130" s="45" t="s">
        <v>38</v>
      </c>
      <c r="I130" s="47">
        <v>43721</v>
      </c>
      <c r="J130" s="45" t="s">
        <v>73</v>
      </c>
      <c r="K130" s="45" t="s">
        <v>175</v>
      </c>
      <c r="L130" s="45" t="s">
        <v>74</v>
      </c>
      <c r="M130" s="45" t="s">
        <v>187</v>
      </c>
      <c r="N130" s="45">
        <v>120</v>
      </c>
      <c r="O130" s="45" t="s">
        <v>40</v>
      </c>
      <c r="P130" s="45">
        <v>10050</v>
      </c>
      <c r="Q130" s="45">
        <v>5718</v>
      </c>
      <c r="R130" s="31">
        <v>700000</v>
      </c>
      <c r="S130" s="48">
        <v>72.55</v>
      </c>
      <c r="T130" s="48"/>
      <c r="U130" s="48"/>
      <c r="V130" s="48"/>
      <c r="W130" s="48">
        <v>72.55</v>
      </c>
    </row>
    <row r="131" spans="1:24" x14ac:dyDescent="0.3">
      <c r="R131" s="24" t="s">
        <v>42</v>
      </c>
      <c r="S131" s="32">
        <f>SUM(S109:S130)</f>
        <v>1868.6400000000006</v>
      </c>
      <c r="T131" s="32">
        <f t="shared" ref="T131:W131" si="12">SUM(T109:T130)</f>
        <v>1491.46</v>
      </c>
      <c r="U131" s="32">
        <f t="shared" si="12"/>
        <v>0</v>
      </c>
      <c r="V131" s="32">
        <f t="shared" si="12"/>
        <v>0</v>
      </c>
      <c r="W131" s="32">
        <f t="shared" si="12"/>
        <v>377.18000000000006</v>
      </c>
      <c r="X131" s="45" t="b">
        <f>IF(S131=SUM(T131:W131),TRUE,FALSE)</f>
        <v>1</v>
      </c>
    </row>
    <row r="132" spans="1:24" x14ac:dyDescent="0.3">
      <c r="R132" s="24" t="s">
        <v>43</v>
      </c>
      <c r="S132" s="27">
        <f>S106+S131</f>
        <v>11515.470000000005</v>
      </c>
      <c r="T132" s="27">
        <f t="shared" ref="T132:W132" si="13">T106+T131</f>
        <v>8034.47</v>
      </c>
      <c r="U132" s="27">
        <f t="shared" si="13"/>
        <v>0</v>
      </c>
      <c r="V132" s="27">
        <f t="shared" si="13"/>
        <v>808.86</v>
      </c>
      <c r="W132" s="27">
        <f t="shared" si="13"/>
        <v>2672.1399999999994</v>
      </c>
      <c r="X132" s="45"/>
    </row>
    <row r="134" spans="1:24" x14ac:dyDescent="0.3">
      <c r="A134" s="45" t="s">
        <v>35</v>
      </c>
      <c r="B134" s="45">
        <v>1012266</v>
      </c>
      <c r="C134" s="45" t="s">
        <v>36</v>
      </c>
      <c r="D134" s="45" t="s">
        <v>51</v>
      </c>
      <c r="E134" s="46">
        <v>44155</v>
      </c>
      <c r="F134" s="45" t="s">
        <v>62</v>
      </c>
      <c r="G134" s="45" t="s">
        <v>188</v>
      </c>
      <c r="H134" s="45" t="s">
        <v>38</v>
      </c>
      <c r="I134" s="45"/>
      <c r="J134" s="45"/>
      <c r="L134" s="45" t="s">
        <v>115</v>
      </c>
      <c r="M134" s="45" t="s">
        <v>189</v>
      </c>
      <c r="N134" s="45">
        <v>120</v>
      </c>
      <c r="O134" s="45" t="s">
        <v>40</v>
      </c>
      <c r="P134" s="45">
        <v>10050</v>
      </c>
      <c r="Q134" s="45">
        <v>5711</v>
      </c>
      <c r="R134" s="49">
        <v>700000</v>
      </c>
      <c r="S134" s="27">
        <v>-199.05</v>
      </c>
      <c r="T134" s="27">
        <v>-199.05</v>
      </c>
    </row>
    <row r="135" spans="1:24" x14ac:dyDescent="0.3">
      <c r="A135" s="45" t="s">
        <v>35</v>
      </c>
      <c r="B135" s="45">
        <v>1012266</v>
      </c>
      <c r="C135" s="45" t="s">
        <v>36</v>
      </c>
      <c r="D135" s="45" t="s">
        <v>51</v>
      </c>
      <c r="E135" s="46">
        <v>44155</v>
      </c>
      <c r="F135" s="45" t="s">
        <v>62</v>
      </c>
      <c r="G135" s="45" t="s">
        <v>190</v>
      </c>
      <c r="H135" s="45" t="s">
        <v>38</v>
      </c>
      <c r="I135" s="45"/>
      <c r="J135" s="45"/>
      <c r="L135" s="45" t="s">
        <v>191</v>
      </c>
      <c r="M135" s="45" t="s">
        <v>192</v>
      </c>
      <c r="N135" s="45">
        <v>120</v>
      </c>
      <c r="O135" s="45" t="s">
        <v>40</v>
      </c>
      <c r="P135" s="45">
        <v>10050</v>
      </c>
      <c r="Q135" s="45">
        <v>5711</v>
      </c>
      <c r="R135" s="49">
        <v>700000</v>
      </c>
      <c r="S135" s="27">
        <v>180</v>
      </c>
      <c r="T135" s="27">
        <v>180</v>
      </c>
    </row>
    <row r="136" spans="1:24" x14ac:dyDescent="0.3">
      <c r="A136" s="45" t="s">
        <v>35</v>
      </c>
      <c r="B136" s="45">
        <v>1012266</v>
      </c>
      <c r="C136" s="45" t="s">
        <v>36</v>
      </c>
      <c r="D136" s="45" t="s">
        <v>51</v>
      </c>
      <c r="E136" s="46">
        <v>44155</v>
      </c>
      <c r="F136" s="45" t="s">
        <v>62</v>
      </c>
      <c r="G136" s="45" t="s">
        <v>190</v>
      </c>
      <c r="H136" s="45" t="s">
        <v>38</v>
      </c>
      <c r="I136" s="45"/>
      <c r="J136" s="45"/>
      <c r="L136" s="45" t="s">
        <v>191</v>
      </c>
      <c r="M136" s="45" t="s">
        <v>192</v>
      </c>
      <c r="N136" s="45">
        <v>120</v>
      </c>
      <c r="O136" s="45" t="s">
        <v>40</v>
      </c>
      <c r="P136" s="45">
        <v>10050</v>
      </c>
      <c r="Q136" s="45">
        <v>5711</v>
      </c>
      <c r="R136" s="49">
        <v>700000</v>
      </c>
      <c r="S136" s="27">
        <v>180</v>
      </c>
      <c r="T136" s="27">
        <v>180</v>
      </c>
    </row>
    <row r="137" spans="1:24" x14ac:dyDescent="0.3">
      <c r="A137" s="45" t="s">
        <v>35</v>
      </c>
      <c r="B137" s="45">
        <v>1012266</v>
      </c>
      <c r="C137" s="45" t="s">
        <v>36</v>
      </c>
      <c r="D137" s="45" t="s">
        <v>51</v>
      </c>
      <c r="E137" s="46">
        <v>44155</v>
      </c>
      <c r="F137" s="45" t="s">
        <v>62</v>
      </c>
      <c r="G137" s="45" t="s">
        <v>188</v>
      </c>
      <c r="H137" s="45" t="s">
        <v>38</v>
      </c>
      <c r="I137" s="45"/>
      <c r="J137" s="45"/>
      <c r="L137" s="45" t="s">
        <v>115</v>
      </c>
      <c r="M137" s="45" t="s">
        <v>193</v>
      </c>
      <c r="N137" s="45">
        <v>120</v>
      </c>
      <c r="O137" s="45" t="s">
        <v>40</v>
      </c>
      <c r="P137" s="45">
        <v>10050</v>
      </c>
      <c r="Q137" s="45">
        <v>5711</v>
      </c>
      <c r="R137" s="49">
        <v>700000</v>
      </c>
      <c r="S137" s="27">
        <v>396.1</v>
      </c>
      <c r="T137" s="27">
        <v>396.1</v>
      </c>
    </row>
    <row r="138" spans="1:24" x14ac:dyDescent="0.3">
      <c r="A138" s="45" t="s">
        <v>35</v>
      </c>
      <c r="B138" s="45">
        <v>1012266</v>
      </c>
      <c r="C138" s="45" t="s">
        <v>36</v>
      </c>
      <c r="D138" s="45" t="s">
        <v>51</v>
      </c>
      <c r="E138" s="46">
        <v>44155</v>
      </c>
      <c r="F138" s="45" t="s">
        <v>37</v>
      </c>
      <c r="G138" s="45" t="s">
        <v>194</v>
      </c>
      <c r="H138" s="45" t="s">
        <v>38</v>
      </c>
      <c r="I138" s="47">
        <v>43776</v>
      </c>
      <c r="J138" s="45" t="s">
        <v>41</v>
      </c>
      <c r="K138" s="45" t="s">
        <v>195</v>
      </c>
      <c r="L138" s="45"/>
      <c r="M138" s="45" t="s">
        <v>196</v>
      </c>
      <c r="N138" s="45">
        <v>120</v>
      </c>
      <c r="O138" s="45" t="s">
        <v>40</v>
      </c>
      <c r="P138" s="45">
        <v>10050</v>
      </c>
      <c r="Q138" s="45">
        <v>5718</v>
      </c>
      <c r="R138" s="49" t="s">
        <v>197</v>
      </c>
      <c r="S138" s="27">
        <v>21.67</v>
      </c>
      <c r="W138" s="27">
        <v>21.67</v>
      </c>
    </row>
    <row r="139" spans="1:24" x14ac:dyDescent="0.3">
      <c r="A139" s="45" t="s">
        <v>35</v>
      </c>
      <c r="B139" s="45">
        <v>1012266</v>
      </c>
      <c r="C139" s="45" t="s">
        <v>36</v>
      </c>
      <c r="D139" s="45" t="s">
        <v>51</v>
      </c>
      <c r="E139" s="46">
        <v>44155</v>
      </c>
      <c r="F139" s="45" t="s">
        <v>37</v>
      </c>
      <c r="G139" s="45" t="s">
        <v>194</v>
      </c>
      <c r="H139" s="45" t="s">
        <v>38</v>
      </c>
      <c r="I139" s="47">
        <v>43774</v>
      </c>
      <c r="J139" s="45" t="s">
        <v>41</v>
      </c>
      <c r="K139" s="45" t="s">
        <v>195</v>
      </c>
      <c r="L139" s="45"/>
      <c r="M139" s="45" t="s">
        <v>198</v>
      </c>
      <c r="N139" s="45">
        <v>120</v>
      </c>
      <c r="O139" s="45" t="s">
        <v>40</v>
      </c>
      <c r="P139" s="45">
        <v>10050</v>
      </c>
      <c r="Q139" s="45">
        <v>5718</v>
      </c>
      <c r="R139" s="49" t="s">
        <v>197</v>
      </c>
      <c r="S139" s="27">
        <v>29.05</v>
      </c>
      <c r="W139" s="27">
        <v>29.05</v>
      </c>
    </row>
    <row r="140" spans="1:24" x14ac:dyDescent="0.3">
      <c r="A140" s="45" t="s">
        <v>35</v>
      </c>
      <c r="B140" s="45">
        <v>1012266</v>
      </c>
      <c r="C140" s="45" t="s">
        <v>36</v>
      </c>
      <c r="D140" s="45" t="s">
        <v>51</v>
      </c>
      <c r="E140" s="46">
        <v>44155</v>
      </c>
      <c r="F140" s="45" t="s">
        <v>37</v>
      </c>
      <c r="G140" s="45" t="s">
        <v>199</v>
      </c>
      <c r="H140" s="45" t="s">
        <v>38</v>
      </c>
      <c r="I140" s="47">
        <v>43754</v>
      </c>
      <c r="J140" s="45" t="s">
        <v>41</v>
      </c>
      <c r="K140" s="45" t="s">
        <v>200</v>
      </c>
      <c r="L140" s="45"/>
      <c r="M140" s="45" t="s">
        <v>201</v>
      </c>
      <c r="N140" s="45">
        <v>120</v>
      </c>
      <c r="O140" s="45" t="s">
        <v>40</v>
      </c>
      <c r="P140" s="45">
        <v>10050</v>
      </c>
      <c r="Q140" s="45">
        <v>5718</v>
      </c>
      <c r="R140" s="49">
        <v>700000</v>
      </c>
      <c r="S140" s="27">
        <v>31.67</v>
      </c>
      <c r="W140" s="27">
        <v>31.67</v>
      </c>
    </row>
    <row r="141" spans="1:24" x14ac:dyDescent="0.3">
      <c r="A141" s="45" t="s">
        <v>35</v>
      </c>
      <c r="B141" s="45">
        <v>1012266</v>
      </c>
      <c r="C141" s="45" t="s">
        <v>36</v>
      </c>
      <c r="D141" s="45" t="s">
        <v>51</v>
      </c>
      <c r="E141" s="46">
        <v>44155</v>
      </c>
      <c r="F141" s="45" t="s">
        <v>37</v>
      </c>
      <c r="G141" s="45" t="s">
        <v>202</v>
      </c>
      <c r="H141" s="45" t="s">
        <v>38</v>
      </c>
      <c r="I141" s="47">
        <v>43749</v>
      </c>
      <c r="J141" s="45" t="s">
        <v>41</v>
      </c>
      <c r="K141" s="45" t="s">
        <v>203</v>
      </c>
      <c r="L141" s="45"/>
      <c r="M141" s="45" t="s">
        <v>204</v>
      </c>
      <c r="N141" s="45">
        <v>120</v>
      </c>
      <c r="O141" s="45" t="s">
        <v>40</v>
      </c>
      <c r="P141" s="45">
        <v>10050</v>
      </c>
      <c r="Q141" s="45">
        <v>5718</v>
      </c>
      <c r="R141" s="49">
        <v>700000</v>
      </c>
      <c r="S141" s="27">
        <v>31.67</v>
      </c>
      <c r="W141" s="27">
        <v>31.67</v>
      </c>
    </row>
    <row r="142" spans="1:24" x14ac:dyDescent="0.3">
      <c r="A142" s="45" t="s">
        <v>35</v>
      </c>
      <c r="B142" s="45">
        <v>1012266</v>
      </c>
      <c r="C142" s="45" t="s">
        <v>36</v>
      </c>
      <c r="D142" s="45" t="s">
        <v>51</v>
      </c>
      <c r="E142" s="46">
        <v>44155</v>
      </c>
      <c r="F142" s="45" t="s">
        <v>37</v>
      </c>
      <c r="G142" s="45" t="s">
        <v>194</v>
      </c>
      <c r="H142" s="45" t="s">
        <v>38</v>
      </c>
      <c r="I142" s="47">
        <v>43773</v>
      </c>
      <c r="J142" s="45" t="s">
        <v>73</v>
      </c>
      <c r="K142" s="45" t="s">
        <v>195</v>
      </c>
      <c r="L142" s="45" t="s">
        <v>146</v>
      </c>
      <c r="M142" s="45" t="s">
        <v>205</v>
      </c>
      <c r="N142" s="45">
        <v>120</v>
      </c>
      <c r="O142" s="45" t="s">
        <v>40</v>
      </c>
      <c r="P142" s="45">
        <v>10050</v>
      </c>
      <c r="Q142" s="45">
        <v>5718</v>
      </c>
      <c r="R142" s="49" t="s">
        <v>197</v>
      </c>
      <c r="S142" s="27">
        <v>33.85</v>
      </c>
      <c r="W142" s="27">
        <v>33.85</v>
      </c>
    </row>
    <row r="143" spans="1:24" x14ac:dyDescent="0.3">
      <c r="A143" s="45" t="s">
        <v>35</v>
      </c>
      <c r="B143" s="45">
        <v>1012266</v>
      </c>
      <c r="C143" s="45" t="s">
        <v>36</v>
      </c>
      <c r="D143" s="45" t="s">
        <v>51</v>
      </c>
      <c r="E143" s="46">
        <v>44155</v>
      </c>
      <c r="F143" s="45" t="s">
        <v>37</v>
      </c>
      <c r="G143" s="45" t="s">
        <v>199</v>
      </c>
      <c r="H143" s="45" t="s">
        <v>38</v>
      </c>
      <c r="I143" s="47">
        <v>43753</v>
      </c>
      <c r="J143" s="45" t="s">
        <v>73</v>
      </c>
      <c r="K143" s="45" t="s">
        <v>200</v>
      </c>
      <c r="L143" s="45" t="s">
        <v>74</v>
      </c>
      <c r="M143" s="45" t="s">
        <v>206</v>
      </c>
      <c r="N143" s="45">
        <v>120</v>
      </c>
      <c r="O143" s="45" t="s">
        <v>40</v>
      </c>
      <c r="P143" s="45">
        <v>10050</v>
      </c>
      <c r="Q143" s="45">
        <v>5718</v>
      </c>
      <c r="R143" s="49">
        <v>700000</v>
      </c>
      <c r="S143" s="27">
        <v>36.200000000000003</v>
      </c>
      <c r="W143" s="27">
        <v>36.200000000000003</v>
      </c>
    </row>
    <row r="144" spans="1:24" x14ac:dyDescent="0.3">
      <c r="A144" s="45" t="s">
        <v>35</v>
      </c>
      <c r="B144" s="45">
        <v>1012266</v>
      </c>
      <c r="C144" s="45" t="s">
        <v>36</v>
      </c>
      <c r="D144" s="45" t="s">
        <v>51</v>
      </c>
      <c r="E144" s="46">
        <v>44155</v>
      </c>
      <c r="F144" s="45" t="s">
        <v>37</v>
      </c>
      <c r="G144" s="45" t="s">
        <v>199</v>
      </c>
      <c r="H144" s="45" t="s">
        <v>38</v>
      </c>
      <c r="I144" s="47">
        <v>43754</v>
      </c>
      <c r="J144" s="45" t="s">
        <v>73</v>
      </c>
      <c r="K144" s="45" t="s">
        <v>200</v>
      </c>
      <c r="L144" s="45" t="s">
        <v>146</v>
      </c>
      <c r="M144" s="45" t="s">
        <v>207</v>
      </c>
      <c r="N144" s="45">
        <v>120</v>
      </c>
      <c r="O144" s="45" t="s">
        <v>40</v>
      </c>
      <c r="P144" s="45">
        <v>10050</v>
      </c>
      <c r="Q144" s="45">
        <v>5718</v>
      </c>
      <c r="R144" s="49">
        <v>700000</v>
      </c>
      <c r="S144" s="27">
        <v>37.5</v>
      </c>
      <c r="W144" s="27">
        <v>37.5</v>
      </c>
    </row>
    <row r="145" spans="1:24" x14ac:dyDescent="0.3">
      <c r="A145" s="45" t="s">
        <v>35</v>
      </c>
      <c r="B145" s="45">
        <v>1012266</v>
      </c>
      <c r="C145" s="45" t="s">
        <v>36</v>
      </c>
      <c r="D145" s="45" t="s">
        <v>51</v>
      </c>
      <c r="E145" s="46">
        <v>44155</v>
      </c>
      <c r="F145" s="45" t="s">
        <v>37</v>
      </c>
      <c r="G145" s="45" t="s">
        <v>194</v>
      </c>
      <c r="H145" s="45" t="s">
        <v>38</v>
      </c>
      <c r="I145" s="47">
        <v>43776</v>
      </c>
      <c r="J145" s="45" t="s">
        <v>73</v>
      </c>
      <c r="K145" s="45" t="s">
        <v>195</v>
      </c>
      <c r="L145" s="45" t="s">
        <v>146</v>
      </c>
      <c r="M145" s="45" t="s">
        <v>208</v>
      </c>
      <c r="N145" s="45">
        <v>120</v>
      </c>
      <c r="O145" s="45" t="s">
        <v>40</v>
      </c>
      <c r="P145" s="45">
        <v>10050</v>
      </c>
      <c r="Q145" s="45">
        <v>5718</v>
      </c>
      <c r="R145" s="49" t="s">
        <v>197</v>
      </c>
      <c r="S145" s="27">
        <v>38.270000000000003</v>
      </c>
      <c r="W145" s="27">
        <v>38.270000000000003</v>
      </c>
    </row>
    <row r="146" spans="1:24" x14ac:dyDescent="0.3">
      <c r="A146" s="45" t="s">
        <v>35</v>
      </c>
      <c r="B146" s="45">
        <v>1012266</v>
      </c>
      <c r="C146" s="45" t="s">
        <v>36</v>
      </c>
      <c r="D146" s="45" t="s">
        <v>51</v>
      </c>
      <c r="E146" s="46">
        <v>44155</v>
      </c>
      <c r="F146" s="45" t="s">
        <v>37</v>
      </c>
      <c r="G146" s="45" t="s">
        <v>199</v>
      </c>
      <c r="H146" s="45" t="s">
        <v>38</v>
      </c>
      <c r="I146" s="47">
        <v>43753</v>
      </c>
      <c r="J146" s="45" t="s">
        <v>73</v>
      </c>
      <c r="K146" s="45" t="s">
        <v>200</v>
      </c>
      <c r="L146" s="45" t="s">
        <v>146</v>
      </c>
      <c r="M146" s="45" t="s">
        <v>209</v>
      </c>
      <c r="N146" s="45">
        <v>120</v>
      </c>
      <c r="O146" s="45" t="s">
        <v>40</v>
      </c>
      <c r="P146" s="45">
        <v>10050</v>
      </c>
      <c r="Q146" s="45">
        <v>5718</v>
      </c>
      <c r="R146" s="49">
        <v>700000</v>
      </c>
      <c r="S146" s="27">
        <v>38.65</v>
      </c>
      <c r="W146" s="27">
        <v>38.65</v>
      </c>
    </row>
    <row r="147" spans="1:24" x14ac:dyDescent="0.3">
      <c r="A147" s="45" t="s">
        <v>35</v>
      </c>
      <c r="B147" s="45">
        <v>1012266</v>
      </c>
      <c r="C147" s="45" t="s">
        <v>36</v>
      </c>
      <c r="D147" s="45" t="s">
        <v>51</v>
      </c>
      <c r="E147" s="46">
        <v>44155</v>
      </c>
      <c r="F147" s="45" t="s">
        <v>37</v>
      </c>
      <c r="G147" s="45" t="s">
        <v>199</v>
      </c>
      <c r="H147" s="45" t="s">
        <v>38</v>
      </c>
      <c r="I147" s="47">
        <v>43753</v>
      </c>
      <c r="J147" s="45" t="s">
        <v>41</v>
      </c>
      <c r="K147" s="45" t="s">
        <v>200</v>
      </c>
      <c r="L147" s="45"/>
      <c r="M147" s="45" t="s">
        <v>210</v>
      </c>
      <c r="N147" s="45">
        <v>120</v>
      </c>
      <c r="O147" s="45" t="s">
        <v>40</v>
      </c>
      <c r="P147" s="45">
        <v>10050</v>
      </c>
      <c r="Q147" s="45">
        <v>5718</v>
      </c>
      <c r="R147" s="49">
        <v>700000</v>
      </c>
      <c r="S147" s="27">
        <v>39.049999999999997</v>
      </c>
      <c r="W147" s="27">
        <v>39.049999999999997</v>
      </c>
    </row>
    <row r="148" spans="1:24" x14ac:dyDescent="0.3">
      <c r="A148" s="45" t="s">
        <v>35</v>
      </c>
      <c r="B148" s="45">
        <v>1012266</v>
      </c>
      <c r="C148" s="45" t="s">
        <v>36</v>
      </c>
      <c r="D148" s="45" t="s">
        <v>51</v>
      </c>
      <c r="E148" s="46">
        <v>44155</v>
      </c>
      <c r="F148" s="45" t="s">
        <v>37</v>
      </c>
      <c r="G148" s="45" t="s">
        <v>194</v>
      </c>
      <c r="H148" s="45" t="s">
        <v>38</v>
      </c>
      <c r="I148" s="47">
        <v>43773</v>
      </c>
      <c r="J148" s="45" t="s">
        <v>41</v>
      </c>
      <c r="K148" s="45" t="s">
        <v>195</v>
      </c>
      <c r="L148" s="45"/>
      <c r="M148" s="45" t="s">
        <v>211</v>
      </c>
      <c r="N148" s="45">
        <v>120</v>
      </c>
      <c r="O148" s="45" t="s">
        <v>40</v>
      </c>
      <c r="P148" s="45">
        <v>10050</v>
      </c>
      <c r="Q148" s="45">
        <v>5718</v>
      </c>
      <c r="R148" s="49" t="s">
        <v>197</v>
      </c>
      <c r="S148" s="27">
        <v>49.05</v>
      </c>
      <c r="W148" s="27">
        <v>49.05</v>
      </c>
    </row>
    <row r="149" spans="1:24" x14ac:dyDescent="0.3">
      <c r="A149" s="45" t="s">
        <v>35</v>
      </c>
      <c r="B149" s="45">
        <v>1012266</v>
      </c>
      <c r="C149" s="45" t="s">
        <v>36</v>
      </c>
      <c r="D149" s="45" t="s">
        <v>51</v>
      </c>
      <c r="E149" s="46">
        <v>44155</v>
      </c>
      <c r="F149" s="45" t="s">
        <v>37</v>
      </c>
      <c r="G149" s="45" t="s">
        <v>194</v>
      </c>
      <c r="H149" s="45" t="s">
        <v>38</v>
      </c>
      <c r="I149" s="47">
        <v>43773</v>
      </c>
      <c r="J149" s="45" t="s">
        <v>73</v>
      </c>
      <c r="K149" s="45" t="s">
        <v>195</v>
      </c>
      <c r="L149" s="45" t="s">
        <v>146</v>
      </c>
      <c r="M149" s="45" t="s">
        <v>212</v>
      </c>
      <c r="N149" s="45">
        <v>120</v>
      </c>
      <c r="O149" s="45" t="s">
        <v>40</v>
      </c>
      <c r="P149" s="45">
        <v>10050</v>
      </c>
      <c r="Q149" s="45">
        <v>5718</v>
      </c>
      <c r="R149" s="49" t="s">
        <v>197</v>
      </c>
      <c r="S149" s="27">
        <v>65.48</v>
      </c>
      <c r="W149" s="27">
        <v>65.48</v>
      </c>
    </row>
    <row r="150" spans="1:24" x14ac:dyDescent="0.3">
      <c r="A150" s="45" t="s">
        <v>35</v>
      </c>
      <c r="B150" s="45">
        <v>1012266</v>
      </c>
      <c r="C150" s="45" t="s">
        <v>36</v>
      </c>
      <c r="D150" s="45" t="s">
        <v>51</v>
      </c>
      <c r="E150" s="46">
        <v>44155</v>
      </c>
      <c r="F150" s="45" t="s">
        <v>37</v>
      </c>
      <c r="G150" s="45" t="s">
        <v>199</v>
      </c>
      <c r="H150" s="45" t="s">
        <v>38</v>
      </c>
      <c r="I150" s="47">
        <v>43754</v>
      </c>
      <c r="J150" s="45" t="s">
        <v>82</v>
      </c>
      <c r="K150" s="45" t="s">
        <v>200</v>
      </c>
      <c r="L150" s="45" t="s">
        <v>74</v>
      </c>
      <c r="M150" s="45" t="s">
        <v>213</v>
      </c>
      <c r="N150" s="45">
        <v>120</v>
      </c>
      <c r="O150" s="45" t="s">
        <v>40</v>
      </c>
      <c r="P150" s="45">
        <v>10050</v>
      </c>
      <c r="Q150" s="45">
        <v>5718</v>
      </c>
      <c r="R150" s="49">
        <v>700000</v>
      </c>
      <c r="S150" s="27">
        <v>224.83</v>
      </c>
      <c r="W150" s="27">
        <v>224.83</v>
      </c>
    </row>
    <row r="151" spans="1:24" x14ac:dyDescent="0.3">
      <c r="A151" s="45" t="s">
        <v>35</v>
      </c>
      <c r="B151" s="45">
        <v>1012266</v>
      </c>
      <c r="C151" s="45" t="s">
        <v>36</v>
      </c>
      <c r="D151" s="45" t="s">
        <v>51</v>
      </c>
      <c r="E151" s="46">
        <v>44155</v>
      </c>
      <c r="F151" s="45" t="s">
        <v>37</v>
      </c>
      <c r="G151" s="45" t="s">
        <v>194</v>
      </c>
      <c r="H151" s="45" t="s">
        <v>38</v>
      </c>
      <c r="I151" s="47">
        <v>43776</v>
      </c>
      <c r="J151" s="45" t="s">
        <v>82</v>
      </c>
      <c r="K151" s="45" t="s">
        <v>195</v>
      </c>
      <c r="L151" s="45" t="s">
        <v>74</v>
      </c>
      <c r="M151" s="45" t="s">
        <v>214</v>
      </c>
      <c r="N151" s="45">
        <v>120</v>
      </c>
      <c r="O151" s="45" t="s">
        <v>40</v>
      </c>
      <c r="P151" s="45">
        <v>10050</v>
      </c>
      <c r="Q151" s="45">
        <v>5718</v>
      </c>
      <c r="R151" s="50" t="s">
        <v>197</v>
      </c>
      <c r="S151" s="48">
        <v>776.22</v>
      </c>
      <c r="T151" s="48"/>
      <c r="U151" s="48"/>
      <c r="V151" s="48"/>
      <c r="W151" s="48">
        <v>776.22</v>
      </c>
    </row>
    <row r="152" spans="1:24" x14ac:dyDescent="0.3">
      <c r="R152" s="24" t="s">
        <v>42</v>
      </c>
      <c r="S152" s="32">
        <f>SUM(S134:S151)</f>
        <v>2010.2099999999998</v>
      </c>
      <c r="T152" s="32">
        <f t="shared" ref="T152:W152" si="14">SUM(T134:T151)</f>
        <v>557.04999999999995</v>
      </c>
      <c r="U152" s="32">
        <f t="shared" si="14"/>
        <v>0</v>
      </c>
      <c r="V152" s="32">
        <f t="shared" si="14"/>
        <v>0</v>
      </c>
      <c r="W152" s="32">
        <f t="shared" si="14"/>
        <v>1453.16</v>
      </c>
      <c r="X152" s="45" t="b">
        <f>IF(S152=SUM(T152:W152),TRUE,FALSE)</f>
        <v>1</v>
      </c>
    </row>
    <row r="153" spans="1:24" x14ac:dyDescent="0.3">
      <c r="R153" s="24" t="s">
        <v>43</v>
      </c>
      <c r="S153" s="27">
        <f>S132+S152</f>
        <v>13525.680000000004</v>
      </c>
      <c r="T153" s="27">
        <f t="shared" ref="T153:W153" si="15">T132+T152</f>
        <v>8591.52</v>
      </c>
      <c r="U153" s="27">
        <f t="shared" si="15"/>
        <v>0</v>
      </c>
      <c r="V153" s="27">
        <f t="shared" si="15"/>
        <v>808.86</v>
      </c>
      <c r="W153" s="27">
        <f t="shared" si="15"/>
        <v>4125.2999999999993</v>
      </c>
    </row>
  </sheetData>
  <sortState xmlns:xlrd2="http://schemas.microsoft.com/office/spreadsheetml/2017/richdata2" ref="A3:T10">
    <sortCondition ref="G3:G1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Caul Summary</vt:lpstr>
      <vt:lpstr>FY 2020_CAUL_DOUGLAS_travel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dcterms:created xsi:type="dcterms:W3CDTF">2013-06-26T20:27:49Z</dcterms:created>
  <dcterms:modified xsi:type="dcterms:W3CDTF">2020-01-02T22:26:47Z</dcterms:modified>
</cp:coreProperties>
</file>